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25" activeTab="0"/>
  </bookViews>
  <sheets>
    <sheet name="декабрь" sheetId="1" r:id="rId1"/>
  </sheets>
  <definedNames>
    <definedName name="_xlnm._FilterDatabase" localSheetId="0" hidden="1">'декабрь'!$A$14:$G$271</definedName>
    <definedName name="_xlnm.Print_Titles" localSheetId="0">'декабрь'!$13:$14</definedName>
    <definedName name="_xlnm.Print_Area" localSheetId="0">'декабрь'!$A$1:$G$271</definedName>
  </definedNames>
  <calcPr fullCalcOnLoad="1"/>
</workbook>
</file>

<file path=xl/sharedStrings.xml><?xml version="1.0" encoding="utf-8"?>
<sst xmlns="http://schemas.openxmlformats.org/spreadsheetml/2006/main" count="759" uniqueCount="276">
  <si>
    <t>Наименование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</si>
  <si>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</si>
  <si>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</si>
  <si>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</si>
  <si>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</si>
  <si>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</si>
  <si>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</si>
  <si>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</si>
  <si>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</si>
  <si>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</si>
  <si>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</si>
  <si>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</si>
  <si>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</si>
  <si>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</si>
  <si>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</si>
  <si>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</si>
  <si>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</si>
  <si>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</si>
  <si>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</si>
  <si>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</si>
  <si>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</si>
  <si>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</si>
  <si>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</si>
  <si>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</si>
  <si>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</si>
  <si>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</si>
  <si>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</si>
  <si>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</si>
  <si>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</si>
  <si>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</si>
  <si>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</si>
  <si>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</si>
  <si>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</si>
  <si>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</si>
  <si>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</si>
  <si>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</si>
  <si>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</si>
  <si>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</si>
  <si>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</si>
  <si>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</si>
  <si>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</si>
  <si>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</si>
  <si>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</si>
  <si>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</si>
  <si>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</si>
  <si>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</si>
  <si>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</si>
  <si>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</si>
  <si>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</si>
  <si>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</si>
  <si>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</si>
  <si>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</si>
  <si>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</si>
  <si>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</si>
  <si>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</si>
  <si>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</si>
  <si>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</si>
  <si>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</si>
  <si>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</si>
  <si>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</si>
  <si>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</si>
  <si>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</si>
  <si>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</si>
  <si>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</si>
  <si>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</si>
  <si>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</si>
  <si>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</si>
  <si>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</si>
  <si>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</si>
  <si>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</si>
  <si>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</si>
  <si>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</si>
  <si>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</si>
  <si>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</si>
  <si>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</si>
  <si>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</si>
  <si>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</si>
  <si>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</si>
  <si>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</si>
  <si>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</si>
  <si>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</si>
  <si>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</si>
  <si>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</si>
  <si>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</si>
  <si>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</si>
  <si>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</si>
  <si>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</si>
  <si>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</si>
  <si>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</si>
  <si>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</si>
  <si>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</si>
  <si>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</si>
  <si>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</si>
  <si>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</si>
  <si>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</si>
  <si>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</si>
  <si>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</si>
  <si>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</si>
  <si>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</si>
  <si>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</si>
  <si>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</si>
  <si>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</si>
  <si>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</si>
  <si>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</si>
  <si>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</si>
  <si>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</si>
  <si>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2Н 0 00 00000</t>
  </si>
  <si>
    <t>2Н 0 01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</si>
  <si>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</si>
  <si>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</si>
  <si>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</si>
  <si>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</si>
  <si>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</si>
  <si>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</si>
  <si>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</si>
  <si>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</si>
  <si>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</si>
  <si>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</si>
  <si>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</si>
  <si>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</si>
  <si>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</si>
  <si>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</si>
  <si>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</si>
  <si>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</si>
  <si>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</si>
  <si>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</si>
  <si>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</si>
  <si>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</si>
  <si>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</si>
  <si>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</si>
  <si>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</si>
  <si>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</si>
  <si>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</si>
  <si>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</si>
  <si>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</si>
  <si>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</si>
  <si>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</si>
  <si>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</si>
  <si>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</si>
  <si>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</si>
  <si>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</si>
  <si>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</si>
  <si>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</si>
  <si>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</si>
  <si>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</si>
  <si>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</si>
  <si>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23 1 01 14280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</si>
  <si>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</si>
  <si>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</si>
  <si>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</si>
  <si>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</si>
  <si>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</si>
  <si>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</si>
  <si>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</si>
  <si>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</si>
  <si>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</si>
  <si>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</si>
  <si>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Основное мероприятие "Проведение мероприятий в сфере культуры"</t>
  </si>
  <si>
    <t>Организация мероприятий в сфере культуры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</si>
  <si>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</si>
  <si>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</si>
  <si>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</si>
  <si>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</si>
  <si>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</si>
  <si>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</si>
  <si>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</si>
  <si>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</si>
  <si>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</si>
  <si>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</si>
  <si>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2 00 00000</t>
  </si>
  <si>
    <t>7Н 2 01 12530</t>
  </si>
  <si>
    <t>7Н 3 00 00000</t>
  </si>
  <si>
    <t>7Н 3 01 00000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</si>
  <si>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</si>
  <si>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</si>
  <si>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</si>
  <si>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</si>
  <si>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</si>
  <si>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</si>
  <si>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</si>
  <si>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</si>
  <si>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</si>
  <si>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</si>
  <si>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</si>
  <si>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</si>
  <si>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</si>
  <si>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2G 0 01 00000</t>
  </si>
  <si>
    <t>2G 0 01 18130</t>
  </si>
  <si>
    <t>22 0 00 00000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</si>
  <si>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</si>
  <si>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Основное мероприятие "Поддержка проектов инициатив граждан"</t>
  </si>
  <si>
    <t>7Н 2 01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</si>
  <si>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</si>
  <si>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</si>
  <si>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</si>
  <si>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</si>
  <si>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</si>
  <si>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</si>
  <si>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</si>
  <si>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</si>
  <si>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</si>
  <si>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</si>
  <si>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Приобретение коммунальной спецтехники и оборудования в лизинг</t>
  </si>
  <si>
    <t>400</t>
  </si>
  <si>
    <t>Капитальные вложения в объекты государственной (муниципальной) собственности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</si>
  <si>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</si>
  <si>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</si>
  <si>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</si>
  <si>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</si>
  <si>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</si>
  <si>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</si>
  <si>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22 0 01 00000</t>
  </si>
  <si>
    <t>22 0 01 S4770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</si>
  <si>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</si>
  <si>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</si>
  <si>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</si>
  <si>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</si>
  <si>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2021 год и на плановый период 2022 и 2023 годов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</si>
  <si>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</si>
  <si>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</si>
  <si>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98 909 96040</t>
  </si>
  <si>
    <t>Защита населения и территории от чрезвычайных ситуаций природного и техногенного характера, пожарная безопасность</t>
  </si>
  <si>
    <t>98 9 09 82050</t>
  </si>
  <si>
    <t>Мероприятия по технологическому присоединению энергопринимающих устройств</t>
  </si>
  <si>
    <t>2Л 0 01 00000</t>
  </si>
  <si>
    <t>2Л 0 01 16400</t>
  </si>
  <si>
    <t>2Л 0 01 S0550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</si>
  <si>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</si>
  <si>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7Н 1 03 00000</t>
  </si>
  <si>
    <t>7Н 1 03 S4840</t>
  </si>
  <si>
    <t>Основное мероприятие "Развитие общественной инфраструктуры муниципального значения "</t>
  </si>
  <si>
    <t>7Н 3 01 S0350</t>
  </si>
  <si>
    <t>Основное мероприятие "Капитальный ремонт объектов культуры и спорта "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</si>
  <si>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</si>
  <si>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</si>
  <si>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</si>
  <si>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</si>
  <si>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</si>
  <si>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1301</t>
  </si>
  <si>
    <t xml:space="preserve">Мероприятия по благоустройству дворовых территорий </t>
  </si>
  <si>
    <t>2N 0 01 16490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</si>
  <si>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</si>
  <si>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23 1 01 S0140</t>
  </si>
  <si>
    <t>Мероприятия по капитальному ремонту и ремонту автомобильных дорог общего пользования местного значения</t>
  </si>
  <si>
    <t>от "15" декабря 2020г  № 32</t>
  </si>
  <si>
    <t>23 2 00 00000</t>
  </si>
  <si>
    <t>23 2 01 00000</t>
  </si>
  <si>
    <t>23 2 01 14830</t>
  </si>
  <si>
    <t>(в редакции решения совета депутатов</t>
  </si>
  <si>
    <t>98 9 09 10070</t>
  </si>
  <si>
    <t>Исполнение судебных актов Российской Федерации и мировых соглашений по возмещению вреда</t>
  </si>
  <si>
    <t>23 1 01 14830</t>
  </si>
  <si>
    <t>23 2 01 14340</t>
  </si>
  <si>
    <t>Ремонт тротуаров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</si>
  <si>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</si>
  <si>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сети автомобильных дорог местного значения в муниципальном образовании Назиевское городское поселение"</t>
  </si>
  <si>
    <t>Подпрограмма "Ремонт тротуаров в муниципальном образовании Назиевское городское поселение"</t>
  </si>
  <si>
    <t>Основное мероприятие "Ремонт тротуаров в муниципальном образовании Назиевское городское поселение"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</si>
  <si>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</si>
  <si>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7Н 1 01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</si>
  <si>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</si>
  <si>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98 9 09 95040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</si>
  <si>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</si>
  <si>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</si>
  <si>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</si>
  <si>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67 4 09 55490</t>
  </si>
  <si>
    <t>98 9 09 15360</t>
  </si>
  <si>
    <t>Организация сбора и вывоза бытовых отходов и мусора</t>
  </si>
  <si>
    <t>7Н 1 01 11780</t>
  </si>
  <si>
    <t>Мероприятия по осуществлению экспертизы выполненных работ по ремонту</t>
  </si>
  <si>
    <t>7Н 1 03 12670</t>
  </si>
  <si>
    <t>7Н 3 01 12540</t>
  </si>
  <si>
    <t>Проведение капитального ремонта здания МКУК КСЦ «Назия»</t>
  </si>
  <si>
    <t>600</t>
  </si>
  <si>
    <t>Предоставление субсидий бюджетным, автономным учреждениям и иным некоммерческим организациям</t>
  </si>
  <si>
    <t>от "22" декабря 2021 г № 47)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</si>
</sst>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thin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left" wrapText="1"/>
    </xf>
    <xf numFmtId="49" fontId="50" fillId="33" borderId="18" xfId="0" applyNumberFormat="1" applyFont="1" applyFill="1" applyBorder="1" applyAlignment="1">
      <alignment horizontal="center"/>
    </xf>
    <xf numFmtId="49" fontId="51" fillId="33" borderId="16" xfId="0" applyNumberFormat="1" applyFont="1" applyFill="1" applyBorder="1" applyAlignment="1">
      <alignment horizontal="center"/>
    </xf>
    <xf numFmtId="49" fontId="51" fillId="33" borderId="15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left" wrapText="1"/>
    </xf>
    <xf numFmtId="196" fontId="6" fillId="33" borderId="21" xfId="0" applyNumberFormat="1" applyFont="1" applyFill="1" applyBorder="1" applyAlignment="1">
      <alignment horizontal="left" wrapText="1"/>
    </xf>
    <xf numFmtId="196" fontId="4" fillId="33" borderId="28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left" wrapText="1"/>
    </xf>
    <xf numFmtId="49" fontId="4" fillId="33" borderId="33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wrapText="1"/>
    </xf>
    <xf numFmtId="0" fontId="50" fillId="33" borderId="17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left" wrapText="1"/>
    </xf>
    <xf numFmtId="49" fontId="50" fillId="33" borderId="17" xfId="0" applyNumberFormat="1" applyFont="1" applyFill="1" applyBorder="1" applyAlignment="1">
      <alignment horizontal="left" wrapText="1"/>
    </xf>
    <xf numFmtId="49" fontId="51" fillId="33" borderId="20" xfId="0" applyNumberFormat="1" applyFont="1" applyFill="1" applyBorder="1" applyAlignment="1">
      <alignment horizontal="left" wrapText="1"/>
    </xf>
    <xf numFmtId="49" fontId="7" fillId="33" borderId="33" xfId="0" applyNumberFormat="1" applyFont="1" applyFill="1" applyBorder="1" applyAlignment="1">
      <alignment horizontal="left" wrapText="1"/>
    </xf>
    <xf numFmtId="182" fontId="5" fillId="33" borderId="34" xfId="0" applyNumberFormat="1" applyFont="1" applyFill="1" applyBorder="1" applyAlignment="1">
      <alignment horizontal="right"/>
    </xf>
    <xf numFmtId="182" fontId="5" fillId="33" borderId="35" xfId="0" applyNumberFormat="1" applyFont="1" applyFill="1" applyBorder="1" applyAlignment="1">
      <alignment horizontal="right"/>
    </xf>
    <xf numFmtId="182" fontId="4" fillId="33" borderId="36" xfId="0" applyNumberFormat="1" applyFont="1" applyFill="1" applyBorder="1" applyAlignment="1">
      <alignment horizontal="right"/>
    </xf>
    <xf numFmtId="182" fontId="7" fillId="33" borderId="37" xfId="0" applyNumberFormat="1" applyFont="1" applyFill="1" applyBorder="1" applyAlignment="1">
      <alignment horizontal="right"/>
    </xf>
    <xf numFmtId="182" fontId="7" fillId="33" borderId="38" xfId="0" applyNumberFormat="1" applyFont="1" applyFill="1" applyBorder="1" applyAlignment="1">
      <alignment horizontal="right"/>
    </xf>
    <xf numFmtId="182" fontId="5" fillId="33" borderId="39" xfId="0" applyNumberFormat="1" applyFont="1" applyFill="1" applyBorder="1" applyAlignment="1">
      <alignment horizontal="right"/>
    </xf>
    <xf numFmtId="182" fontId="7" fillId="33" borderId="37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4" fillId="33" borderId="40" xfId="0" applyNumberFormat="1" applyFont="1" applyFill="1" applyBorder="1" applyAlignment="1">
      <alignment horizontal="right"/>
    </xf>
    <xf numFmtId="182" fontId="5" fillId="33" borderId="34" xfId="0" applyNumberFormat="1" applyFont="1" applyFill="1" applyBorder="1" applyAlignment="1">
      <alignment/>
    </xf>
    <xf numFmtId="182" fontId="6" fillId="33" borderId="34" xfId="0" applyNumberFormat="1" applyFont="1" applyFill="1" applyBorder="1" applyAlignment="1">
      <alignment horizontal="right"/>
    </xf>
    <xf numFmtId="182" fontId="7" fillId="33" borderId="36" xfId="0" applyNumberFormat="1" applyFont="1" applyFill="1" applyBorder="1" applyAlignment="1">
      <alignment horizontal="right"/>
    </xf>
    <xf numFmtId="182" fontId="7" fillId="33" borderId="40" xfId="0" applyNumberFormat="1" applyFont="1" applyFill="1" applyBorder="1" applyAlignment="1">
      <alignment horizontal="right"/>
    </xf>
    <xf numFmtId="182" fontId="7" fillId="33" borderId="41" xfId="0" applyNumberFormat="1" applyFont="1" applyFill="1" applyBorder="1" applyAlignment="1">
      <alignment horizontal="right"/>
    </xf>
    <xf numFmtId="182" fontId="6" fillId="33" borderId="34" xfId="0" applyNumberFormat="1" applyFont="1" applyFill="1" applyBorder="1" applyAlignment="1">
      <alignment horizontal="right"/>
    </xf>
    <xf numFmtId="182" fontId="7" fillId="33" borderId="38" xfId="0" applyNumberFormat="1" applyFont="1" applyFill="1" applyBorder="1" applyAlignment="1">
      <alignment horizontal="right"/>
    </xf>
    <xf numFmtId="182" fontId="7" fillId="33" borderId="36" xfId="0" applyNumberFormat="1" applyFont="1" applyFill="1" applyBorder="1" applyAlignment="1">
      <alignment horizontal="right"/>
    </xf>
    <xf numFmtId="182" fontId="4" fillId="33" borderId="42" xfId="0" applyNumberFormat="1" applyFont="1" applyFill="1" applyBorder="1" applyAlignment="1">
      <alignment horizontal="right"/>
    </xf>
    <xf numFmtId="182" fontId="5" fillId="33" borderId="43" xfId="0" applyNumberFormat="1" applyFont="1" applyFill="1" applyBorder="1" applyAlignment="1">
      <alignment horizontal="right"/>
    </xf>
    <xf numFmtId="182" fontId="0" fillId="33" borderId="0" xfId="0" applyNumberFormat="1" applyFill="1" applyAlignment="1">
      <alignment/>
    </xf>
    <xf numFmtId="182" fontId="5" fillId="33" borderId="13" xfId="0" applyNumberFormat="1" applyFont="1" applyFill="1" applyBorder="1" applyAlignment="1">
      <alignment horizontal="right"/>
    </xf>
    <xf numFmtId="182" fontId="5" fillId="33" borderId="12" xfId="0" applyNumberFormat="1" applyFont="1" applyFill="1" applyBorder="1" applyAlignment="1">
      <alignment horizontal="right"/>
    </xf>
    <xf numFmtId="182" fontId="4" fillId="33" borderId="18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5" fillId="33" borderId="19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2" xfId="0" applyNumberFormat="1" applyFont="1" applyFill="1" applyBorder="1" applyAlignment="1">
      <alignment horizontal="right"/>
    </xf>
    <xf numFmtId="182" fontId="4" fillId="33" borderId="14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42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4" fillId="33" borderId="13" xfId="0" applyNumberFormat="1" applyFont="1" applyFill="1" applyBorder="1" applyAlignment="1">
      <alignment horizontal="right"/>
    </xf>
    <xf numFmtId="182" fontId="4" fillId="33" borderId="34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5" fillId="33" borderId="14" xfId="0" applyNumberFormat="1" applyFont="1" applyFill="1" applyBorder="1" applyAlignment="1">
      <alignment horizontal="right"/>
    </xf>
    <xf numFmtId="182" fontId="5" fillId="33" borderId="40" xfId="0" applyNumberFormat="1" applyFont="1" applyFill="1" applyBorder="1" applyAlignment="1">
      <alignment horizontal="right"/>
    </xf>
    <xf numFmtId="182" fontId="7" fillId="33" borderId="24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182" fontId="6" fillId="33" borderId="13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3" fontId="4" fillId="33" borderId="18" xfId="0" applyNumberFormat="1" applyFont="1" applyFill="1" applyBorder="1" applyAlignment="1">
      <alignment horizontal="right"/>
    </xf>
    <xf numFmtId="183" fontId="4" fillId="33" borderId="36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183" fontId="7" fillId="33" borderId="37" xfId="0" applyNumberFormat="1" applyFont="1" applyFill="1" applyBorder="1" applyAlignment="1">
      <alignment horizontal="right"/>
    </xf>
    <xf numFmtId="183" fontId="7" fillId="33" borderId="16" xfId="0" applyNumberFormat="1" applyFont="1" applyFill="1" applyBorder="1" applyAlignment="1">
      <alignment horizontal="right"/>
    </xf>
    <xf numFmtId="183" fontId="7" fillId="33" borderId="38" xfId="0" applyNumberFormat="1" applyFont="1" applyFill="1" applyBorder="1" applyAlignment="1">
      <alignment horizontal="right"/>
    </xf>
    <xf numFmtId="182" fontId="4" fillId="33" borderId="19" xfId="0" applyNumberFormat="1" applyFont="1" applyFill="1" applyBorder="1" applyAlignment="1">
      <alignment horizontal="right"/>
    </xf>
    <xf numFmtId="182" fontId="4" fillId="33" borderId="39" xfId="0" applyNumberFormat="1" applyFont="1" applyFill="1" applyBorder="1" applyAlignment="1">
      <alignment horizontal="right"/>
    </xf>
    <xf numFmtId="182" fontId="7" fillId="33" borderId="27" xfId="0" applyNumberFormat="1" applyFont="1" applyFill="1" applyBorder="1" applyAlignment="1">
      <alignment horizontal="right"/>
    </xf>
    <xf numFmtId="182" fontId="7" fillId="33" borderId="44" xfId="0" applyNumberFormat="1" applyFont="1" applyFill="1" applyBorder="1" applyAlignment="1">
      <alignment horizontal="right"/>
    </xf>
    <xf numFmtId="182" fontId="7" fillId="33" borderId="25" xfId="0" applyNumberFormat="1" applyFont="1" applyFill="1" applyBorder="1" applyAlignment="1">
      <alignment horizontal="right"/>
    </xf>
    <xf numFmtId="182" fontId="7" fillId="33" borderId="45" xfId="0" applyNumberFormat="1" applyFont="1" applyFill="1" applyBorder="1" applyAlignment="1">
      <alignment horizontal="right"/>
    </xf>
    <xf numFmtId="0" fontId="9" fillId="34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2" fontId="4" fillId="0" borderId="18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182" fontId="4" fillId="0" borderId="36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 wrapText="1"/>
    </xf>
    <xf numFmtId="182" fontId="7" fillId="0" borderId="15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182" fontId="7" fillId="0" borderId="16" xfId="0" applyNumberFormat="1" applyFont="1" applyFill="1" applyBorder="1" applyAlignment="1">
      <alignment horizontal="right"/>
    </xf>
    <xf numFmtId="182" fontId="7" fillId="0" borderId="38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182" fontId="7" fillId="0" borderId="41" xfId="0" applyNumberFormat="1" applyFont="1" applyFill="1" applyBorder="1" applyAlignment="1">
      <alignment horizontal="right"/>
    </xf>
    <xf numFmtId="182" fontId="7" fillId="0" borderId="38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2" fontId="7" fillId="0" borderId="15" xfId="0" applyNumberFormat="1" applyFont="1" applyFill="1" applyBorder="1" applyAlignment="1">
      <alignment horizontal="right"/>
    </xf>
    <xf numFmtId="0" fontId="7" fillId="33" borderId="33" xfId="0" applyNumberFormat="1" applyFont="1" applyFill="1" applyBorder="1" applyAlignment="1">
      <alignment horizontal="left" wrapText="1" shrinkToFit="1"/>
    </xf>
    <xf numFmtId="49" fontId="7" fillId="0" borderId="18" xfId="0" applyNumberFormat="1" applyFont="1" applyFill="1" applyBorder="1" applyAlignment="1">
      <alignment horizontal="center"/>
    </xf>
    <xf numFmtId="182" fontId="7" fillId="0" borderId="18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right"/>
    </xf>
    <xf numFmtId="182" fontId="5" fillId="0" borderId="35" xfId="0" applyNumberFormat="1" applyFont="1" applyFill="1" applyBorder="1" applyAlignment="1">
      <alignment horizontal="right"/>
    </xf>
    <xf numFmtId="49" fontId="6" fillId="33" borderId="52" xfId="0" applyNumberFormat="1" applyFont="1" applyFill="1" applyBorder="1" applyAlignment="1">
      <alignment horizontal="left" wrapText="1"/>
    </xf>
    <xf numFmtId="0" fontId="6" fillId="33" borderId="52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0" fontId="6" fillId="33" borderId="54" xfId="0" applyFont="1" applyFill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4" fillId="33" borderId="29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73"/>
  <sheetViews>
    <sheetView showGridLines="0" tabSelected="1" zoomScale="75" zoomScaleNormal="75" zoomScaleSheetLayoutView="50" zoomScalePageLayoutView="0" workbookViewId="0" topLeftCell="A1">
      <selection activeCell="A11" sqref="A11:G11"/>
    </sheetView>
  </sheetViews>
  <sheetFormatPr defaultColWidth="9.00390625" defaultRowHeight="12.75"/>
  <cols>
    <col min="1" max="1" width="108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4.625" style="2" customWidth="1"/>
    <col min="6" max="6" width="15.625" style="2" customWidth="1"/>
    <col min="7" max="7" width="17.125" style="2" customWidth="1"/>
    <col min="8" max="8" width="18.875" style="1" customWidth="1"/>
    <col min="9" max="16384" width="9.125" style="1" customWidth="1"/>
  </cols>
  <sheetData>
    <row r="1" spans="1:7" ht="15.75" customHeight="1">
      <c r="A1" s="182" t="s">
        <v>28</v>
      </c>
      <c r="B1" s="182"/>
      <c r="C1" s="182"/>
      <c r="D1" s="182"/>
      <c r="E1" s="182"/>
      <c r="F1" s="182"/>
      <c r="G1" s="182"/>
    </row>
    <row r="2" spans="1:7" ht="15.75">
      <c r="A2" s="185" t="s">
        <v>29</v>
      </c>
      <c r="B2" s="185"/>
      <c r="C2" s="185"/>
      <c r="D2" s="185"/>
      <c r="E2" s="185"/>
      <c r="F2" s="185"/>
      <c r="G2" s="185"/>
    </row>
    <row r="3" spans="1:7" ht="15.75">
      <c r="A3" s="181"/>
      <c r="B3" s="185" t="s">
        <v>46</v>
      </c>
      <c r="C3" s="185"/>
      <c r="D3" s="185"/>
      <c r="E3" s="185"/>
      <c r="F3" s="185"/>
      <c r="G3" s="185"/>
    </row>
    <row r="4" spans="1:7" ht="15.75">
      <c r="A4" s="185" t="s">
        <v>47</v>
      </c>
      <c r="B4" s="185"/>
      <c r="C4" s="185"/>
      <c r="D4" s="185"/>
      <c r="E4" s="185"/>
      <c r="F4" s="185"/>
      <c r="G4" s="185"/>
    </row>
    <row r="5" spans="1:7" ht="15.75">
      <c r="A5" s="185" t="s">
        <v>44</v>
      </c>
      <c r="B5" s="185"/>
      <c r="C5" s="185"/>
      <c r="D5" s="185"/>
      <c r="E5" s="185"/>
      <c r="F5" s="185"/>
      <c r="G5" s="185"/>
    </row>
    <row r="6" spans="1:7" ht="15.75">
      <c r="A6" s="185" t="s">
        <v>45</v>
      </c>
      <c r="B6" s="185"/>
      <c r="C6" s="185"/>
      <c r="D6" s="185"/>
      <c r="E6" s="185"/>
      <c r="F6" s="185"/>
      <c r="G6" s="185"/>
    </row>
    <row r="7" spans="1:7" ht="15.75">
      <c r="A7" s="180"/>
      <c r="B7" s="182" t="s">
        <v>244</v>
      </c>
      <c r="C7" s="182"/>
      <c r="D7" s="182"/>
      <c r="E7" s="182"/>
      <c r="F7" s="182"/>
      <c r="G7" s="182"/>
    </row>
    <row r="8" spans="1:7" ht="15.75">
      <c r="A8" s="180"/>
      <c r="B8" s="182" t="s">
        <v>128</v>
      </c>
      <c r="C8" s="182"/>
      <c r="D8" s="182"/>
      <c r="E8" s="182"/>
      <c r="F8" s="182"/>
      <c r="G8" s="182"/>
    </row>
    <row r="9" spans="1:7" ht="15.75">
      <c r="A9" s="180"/>
      <c r="B9" s="180"/>
      <c r="C9" s="180"/>
      <c r="D9" s="182" t="s">
        <v>248</v>
      </c>
      <c r="E9" s="182"/>
      <c r="F9" s="182"/>
      <c r="G9" s="182"/>
    </row>
    <row r="10" spans="1:7" ht="15.75">
      <c r="A10" s="180"/>
      <c r="B10" s="180"/>
      <c r="C10" s="180"/>
      <c r="D10" s="183" t="s">
        <v>275</v>
      </c>
      <c r="E10" s="183"/>
      <c r="F10" s="183"/>
      <c r="G10" s="183"/>
    </row>
    <row r="11" spans="1:7" ht="109.5" customHeight="1">
      <c r="A11" s="184" t="s">
        <v>217</v>
      </c>
      <c r="B11" s="184"/>
      <c r="C11" s="184"/>
      <c r="D11" s="184"/>
      <c r="E11" s="184"/>
      <c r="F11" s="184"/>
      <c r="G11" s="184"/>
    </row>
    <row r="12" ht="13.5" customHeight="1" thickBot="1"/>
    <row r="13" spans="1:7" ht="43.5" customHeight="1" thickBot="1" thickTop="1">
      <c r="A13" s="125" t="s">
        <v>0</v>
      </c>
      <c r="B13" s="126" t="s">
        <v>1</v>
      </c>
      <c r="C13" s="126" t="s">
        <v>2</v>
      </c>
      <c r="D13" s="126" t="s">
        <v>213</v>
      </c>
      <c r="E13" s="127" t="s">
        <v>214</v>
      </c>
      <c r="F13" s="127" t="s">
        <v>215</v>
      </c>
      <c r="G13" s="127" t="s">
        <v>216</v>
      </c>
    </row>
    <row r="14" spans="1:7" ht="17.25" customHeight="1" thickBot="1" thickTop="1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129">
        <v>6</v>
      </c>
      <c r="G14" s="129">
        <v>7</v>
      </c>
    </row>
    <row r="15" spans="1:7" ht="63.75" thickTop="1">
      <c r="A15" s="22" t="s">
        <v>189</v>
      </c>
      <c r="B15" s="6" t="s">
        <v>188</v>
      </c>
      <c r="C15" s="6"/>
      <c r="D15" s="6"/>
      <c r="E15" s="85">
        <f aca="true" t="shared" si="0" ref="E15:G17">E16</f>
        <v>2873.6</v>
      </c>
      <c r="F15" s="85">
        <f t="shared" si="0"/>
        <v>0</v>
      </c>
      <c r="G15" s="65">
        <f t="shared" si="0"/>
        <v>0</v>
      </c>
    </row>
    <row r="16" spans="1:7" ht="15.75">
      <c r="A16" s="48" t="s">
        <v>190</v>
      </c>
      <c r="B16" s="7" t="s">
        <v>211</v>
      </c>
      <c r="C16" s="5"/>
      <c r="D16" s="9"/>
      <c r="E16" s="86">
        <f t="shared" si="0"/>
        <v>2873.6</v>
      </c>
      <c r="F16" s="86">
        <f t="shared" si="0"/>
        <v>0</v>
      </c>
      <c r="G16" s="66">
        <f t="shared" si="0"/>
        <v>0</v>
      </c>
    </row>
    <row r="17" spans="1:7" ht="60">
      <c r="A17" s="178" t="s">
        <v>258</v>
      </c>
      <c r="B17" s="14" t="s">
        <v>212</v>
      </c>
      <c r="C17" s="14"/>
      <c r="D17" s="14"/>
      <c r="E17" s="87">
        <f>E18</f>
        <v>2873.6</v>
      </c>
      <c r="F17" s="87">
        <f t="shared" si="0"/>
        <v>0</v>
      </c>
      <c r="G17" s="67">
        <f t="shared" si="0"/>
        <v>0</v>
      </c>
    </row>
    <row r="18" spans="1:7" ht="15">
      <c r="A18" s="20" t="s">
        <v>182</v>
      </c>
      <c r="B18" s="11" t="s">
        <v>212</v>
      </c>
      <c r="C18" s="11" t="s">
        <v>178</v>
      </c>
      <c r="D18" s="11"/>
      <c r="E18" s="88">
        <f>E19</f>
        <v>2873.6</v>
      </c>
      <c r="F18" s="88">
        <f>F19</f>
        <v>0</v>
      </c>
      <c r="G18" s="68">
        <f>G19</f>
        <v>0</v>
      </c>
    </row>
    <row r="19" spans="1:7" ht="15">
      <c r="A19" s="28" t="s">
        <v>42</v>
      </c>
      <c r="B19" s="12" t="s">
        <v>212</v>
      </c>
      <c r="C19" s="12" t="s">
        <v>178</v>
      </c>
      <c r="D19" s="12" t="s">
        <v>36</v>
      </c>
      <c r="E19" s="89">
        <v>2873.6</v>
      </c>
      <c r="F19" s="89">
        <v>0</v>
      </c>
      <c r="G19" s="69">
        <v>0</v>
      </c>
    </row>
    <row r="20" spans="1:7" ht="45.75">
      <c r="A20" s="175" t="s">
        <v>254</v>
      </c>
      <c r="B20" s="6" t="s">
        <v>67</v>
      </c>
      <c r="C20" s="6"/>
      <c r="D20" s="6"/>
      <c r="E20" s="85">
        <f>E21+E38</f>
        <v>10174</v>
      </c>
      <c r="F20" s="85">
        <f>F21+F38</f>
        <v>14341.400000000001</v>
      </c>
      <c r="G20" s="65">
        <f>G21+G38</f>
        <v>11570.099999999999</v>
      </c>
    </row>
    <row r="21" spans="1:7" ht="30.75">
      <c r="A21" s="176" t="s">
        <v>255</v>
      </c>
      <c r="B21" s="7" t="s">
        <v>68</v>
      </c>
      <c r="C21" s="8"/>
      <c r="D21" s="7"/>
      <c r="E21" s="85">
        <f>E22</f>
        <v>9074</v>
      </c>
      <c r="F21" s="85">
        <f>F22</f>
        <v>14341.400000000001</v>
      </c>
      <c r="G21" s="65">
        <f>G22</f>
        <v>11570.099999999999</v>
      </c>
    </row>
    <row r="22" spans="1:7" ht="30.75">
      <c r="A22" s="176" t="s">
        <v>69</v>
      </c>
      <c r="B22" s="7" t="s">
        <v>70</v>
      </c>
      <c r="C22" s="5"/>
      <c r="D22" s="9"/>
      <c r="E22" s="86">
        <f>E26+E23+E32+E29+E35</f>
        <v>9074</v>
      </c>
      <c r="F22" s="86">
        <f>F26+F23+F32+F29+F35</f>
        <v>14341.400000000001</v>
      </c>
      <c r="G22" s="86">
        <f>G26+G23+G32+G29+G35</f>
        <v>11570.099999999999</v>
      </c>
    </row>
    <row r="23" spans="1:7" ht="15">
      <c r="A23" s="13" t="s">
        <v>147</v>
      </c>
      <c r="B23" s="14" t="s">
        <v>146</v>
      </c>
      <c r="C23" s="14"/>
      <c r="D23" s="14"/>
      <c r="E23" s="87">
        <f aca="true" t="shared" si="1" ref="E23:G24">E24</f>
        <v>300</v>
      </c>
      <c r="F23" s="87">
        <f t="shared" si="1"/>
        <v>2151.7</v>
      </c>
      <c r="G23" s="67">
        <f t="shared" si="1"/>
        <v>2825.2</v>
      </c>
    </row>
    <row r="24" spans="1:7" ht="15">
      <c r="A24" s="20" t="s">
        <v>182</v>
      </c>
      <c r="B24" s="162" t="s">
        <v>146</v>
      </c>
      <c r="C24" s="162" t="s">
        <v>178</v>
      </c>
      <c r="D24" s="162"/>
      <c r="E24" s="163">
        <f t="shared" si="1"/>
        <v>300</v>
      </c>
      <c r="F24" s="88">
        <f t="shared" si="1"/>
        <v>2151.7</v>
      </c>
      <c r="G24" s="68">
        <f t="shared" si="1"/>
        <v>2825.2</v>
      </c>
    </row>
    <row r="25" spans="1:7" ht="15">
      <c r="A25" s="28" t="s">
        <v>42</v>
      </c>
      <c r="B25" s="133" t="s">
        <v>146</v>
      </c>
      <c r="C25" s="133" t="s">
        <v>178</v>
      </c>
      <c r="D25" s="133" t="s">
        <v>36</v>
      </c>
      <c r="E25" s="138">
        <v>300</v>
      </c>
      <c r="F25" s="138">
        <v>2151.7</v>
      </c>
      <c r="G25" s="160">
        <v>2825.2</v>
      </c>
    </row>
    <row r="26" spans="1:7" ht="30">
      <c r="A26" s="13" t="s">
        <v>71</v>
      </c>
      <c r="B26" s="14" t="s">
        <v>72</v>
      </c>
      <c r="C26" s="14"/>
      <c r="D26" s="14"/>
      <c r="E26" s="87">
        <f aca="true" t="shared" si="2" ref="E26:G36">E27</f>
        <v>200</v>
      </c>
      <c r="F26" s="87">
        <f t="shared" si="2"/>
        <v>200</v>
      </c>
      <c r="G26" s="67">
        <f t="shared" si="2"/>
        <v>200</v>
      </c>
    </row>
    <row r="27" spans="1:7" ht="15">
      <c r="A27" s="20" t="s">
        <v>182</v>
      </c>
      <c r="B27" s="11" t="s">
        <v>72</v>
      </c>
      <c r="C27" s="11" t="s">
        <v>178</v>
      </c>
      <c r="D27" s="11"/>
      <c r="E27" s="88">
        <f t="shared" si="2"/>
        <v>200</v>
      </c>
      <c r="F27" s="88">
        <f t="shared" si="2"/>
        <v>200</v>
      </c>
      <c r="G27" s="68">
        <f t="shared" si="2"/>
        <v>200</v>
      </c>
    </row>
    <row r="28" spans="1:7" ht="15">
      <c r="A28" s="28" t="s">
        <v>42</v>
      </c>
      <c r="B28" s="12" t="s">
        <v>72</v>
      </c>
      <c r="C28" s="12" t="s">
        <v>178</v>
      </c>
      <c r="D28" s="12" t="s">
        <v>36</v>
      </c>
      <c r="E28" s="89">
        <v>200</v>
      </c>
      <c r="F28" s="89">
        <v>200</v>
      </c>
      <c r="G28" s="69">
        <v>200</v>
      </c>
    </row>
    <row r="29" spans="1:7" ht="15">
      <c r="A29" s="57" t="s">
        <v>135</v>
      </c>
      <c r="B29" s="19" t="s">
        <v>251</v>
      </c>
      <c r="C29" s="33"/>
      <c r="D29" s="33"/>
      <c r="E29" s="108">
        <f aca="true" t="shared" si="3" ref="E29:G30">E30</f>
        <v>5371.5</v>
      </c>
      <c r="F29" s="108">
        <f t="shared" si="3"/>
        <v>1020</v>
      </c>
      <c r="G29" s="109">
        <f t="shared" si="3"/>
        <v>1020</v>
      </c>
    </row>
    <row r="30" spans="1:7" ht="15">
      <c r="A30" s="20" t="s">
        <v>182</v>
      </c>
      <c r="B30" s="17" t="s">
        <v>251</v>
      </c>
      <c r="C30" s="11" t="s">
        <v>178</v>
      </c>
      <c r="D30" s="17"/>
      <c r="E30" s="91">
        <f t="shared" si="3"/>
        <v>5371.5</v>
      </c>
      <c r="F30" s="91">
        <f t="shared" si="3"/>
        <v>1020</v>
      </c>
      <c r="G30" s="71">
        <f t="shared" si="3"/>
        <v>1020</v>
      </c>
    </row>
    <row r="31" spans="1:7" ht="15">
      <c r="A31" s="140" t="s">
        <v>42</v>
      </c>
      <c r="B31" s="5" t="s">
        <v>251</v>
      </c>
      <c r="C31" s="12" t="s">
        <v>178</v>
      </c>
      <c r="D31" s="5" t="s">
        <v>36</v>
      </c>
      <c r="E31" s="92">
        <v>5371.5</v>
      </c>
      <c r="F31" s="92">
        <v>1020</v>
      </c>
      <c r="G31" s="72">
        <v>1020</v>
      </c>
    </row>
    <row r="32" spans="1:7" ht="30">
      <c r="A32" s="13" t="s">
        <v>243</v>
      </c>
      <c r="B32" s="14" t="s">
        <v>242</v>
      </c>
      <c r="C32" s="14"/>
      <c r="D32" s="14"/>
      <c r="E32" s="87">
        <f t="shared" si="2"/>
        <v>3202.5</v>
      </c>
      <c r="F32" s="87">
        <f t="shared" si="2"/>
        <v>0</v>
      </c>
      <c r="G32" s="67">
        <f t="shared" si="2"/>
        <v>0</v>
      </c>
    </row>
    <row r="33" spans="1:7" ht="15">
      <c r="A33" s="20" t="s">
        <v>182</v>
      </c>
      <c r="B33" s="11" t="s">
        <v>242</v>
      </c>
      <c r="C33" s="11" t="s">
        <v>178</v>
      </c>
      <c r="D33" s="11"/>
      <c r="E33" s="88">
        <f t="shared" si="2"/>
        <v>3202.5</v>
      </c>
      <c r="F33" s="88">
        <f t="shared" si="2"/>
        <v>0</v>
      </c>
      <c r="G33" s="68">
        <f t="shared" si="2"/>
        <v>0</v>
      </c>
    </row>
    <row r="34" spans="1:7" ht="15">
      <c r="A34" s="28" t="s">
        <v>42</v>
      </c>
      <c r="B34" s="133" t="s">
        <v>242</v>
      </c>
      <c r="C34" s="133" t="s">
        <v>178</v>
      </c>
      <c r="D34" s="133" t="s">
        <v>36</v>
      </c>
      <c r="E34" s="138">
        <f>3201.4+1.1</f>
        <v>3202.5</v>
      </c>
      <c r="F34" s="138">
        <v>0</v>
      </c>
      <c r="G34" s="160">
        <v>0</v>
      </c>
    </row>
    <row r="35" spans="1:7" ht="30">
      <c r="A35" s="13" t="s">
        <v>263</v>
      </c>
      <c r="B35" s="14" t="s">
        <v>262</v>
      </c>
      <c r="C35" s="14"/>
      <c r="D35" s="14"/>
      <c r="E35" s="87">
        <f t="shared" si="2"/>
        <v>0</v>
      </c>
      <c r="F35" s="87">
        <f t="shared" si="2"/>
        <v>10969.7</v>
      </c>
      <c r="G35" s="67">
        <f t="shared" si="2"/>
        <v>7524.9</v>
      </c>
    </row>
    <row r="36" spans="1:7" ht="15">
      <c r="A36" s="20" t="s">
        <v>182</v>
      </c>
      <c r="B36" s="11" t="s">
        <v>262</v>
      </c>
      <c r="C36" s="11" t="s">
        <v>178</v>
      </c>
      <c r="D36" s="11"/>
      <c r="E36" s="88">
        <f t="shared" si="2"/>
        <v>0</v>
      </c>
      <c r="F36" s="88">
        <f t="shared" si="2"/>
        <v>10969.7</v>
      </c>
      <c r="G36" s="68">
        <f t="shared" si="2"/>
        <v>7524.9</v>
      </c>
    </row>
    <row r="37" spans="1:7" ht="15">
      <c r="A37" s="28" t="s">
        <v>42</v>
      </c>
      <c r="B37" s="133" t="s">
        <v>262</v>
      </c>
      <c r="C37" s="133" t="s">
        <v>178</v>
      </c>
      <c r="D37" s="133" t="s">
        <v>36</v>
      </c>
      <c r="E37" s="138">
        <v>0</v>
      </c>
      <c r="F37" s="138">
        <v>10969.7</v>
      </c>
      <c r="G37" s="160">
        <v>7524.9</v>
      </c>
    </row>
    <row r="38" spans="1:7" ht="30.75">
      <c r="A38" s="177" t="s">
        <v>256</v>
      </c>
      <c r="B38" s="171" t="s">
        <v>245</v>
      </c>
      <c r="C38" s="172"/>
      <c r="D38" s="172"/>
      <c r="E38" s="173">
        <f aca="true" t="shared" si="4" ref="E38:F44">E39</f>
        <v>1100</v>
      </c>
      <c r="F38" s="173">
        <f t="shared" si="4"/>
        <v>0</v>
      </c>
      <c r="G38" s="174">
        <f>G39</f>
        <v>0</v>
      </c>
    </row>
    <row r="39" spans="1:7" ht="13.5" customHeight="1">
      <c r="A39" s="177" t="s">
        <v>257</v>
      </c>
      <c r="B39" s="171" t="s">
        <v>246</v>
      </c>
      <c r="C39" s="172"/>
      <c r="D39" s="172"/>
      <c r="E39" s="173">
        <f>E43+E40</f>
        <v>1100</v>
      </c>
      <c r="F39" s="173">
        <f>F43</f>
        <v>0</v>
      </c>
      <c r="G39" s="174">
        <f>G43</f>
        <v>0</v>
      </c>
    </row>
    <row r="40" spans="1:7" ht="13.5" customHeight="1">
      <c r="A40" s="52" t="s">
        <v>253</v>
      </c>
      <c r="B40" s="25" t="s">
        <v>252</v>
      </c>
      <c r="C40" s="53"/>
      <c r="D40" s="53"/>
      <c r="E40" s="179">
        <f t="shared" si="4"/>
        <v>1100</v>
      </c>
      <c r="F40" s="94">
        <f t="shared" si="4"/>
        <v>0</v>
      </c>
      <c r="G40" s="95">
        <f>G41</f>
        <v>0</v>
      </c>
    </row>
    <row r="41" spans="1:7" ht="13.5" customHeight="1">
      <c r="A41" s="20" t="s">
        <v>182</v>
      </c>
      <c r="B41" s="17" t="s">
        <v>252</v>
      </c>
      <c r="C41" s="11" t="s">
        <v>178</v>
      </c>
      <c r="D41" s="17"/>
      <c r="E41" s="91">
        <f t="shared" si="4"/>
        <v>1100</v>
      </c>
      <c r="F41" s="91">
        <f t="shared" si="4"/>
        <v>0</v>
      </c>
      <c r="G41" s="71">
        <f>G42</f>
        <v>0</v>
      </c>
    </row>
    <row r="42" spans="1:7" ht="13.5" customHeight="1">
      <c r="A42" s="140" t="s">
        <v>42</v>
      </c>
      <c r="B42" s="5" t="s">
        <v>252</v>
      </c>
      <c r="C42" s="12" t="s">
        <v>178</v>
      </c>
      <c r="D42" s="5" t="s">
        <v>36</v>
      </c>
      <c r="E42" s="92">
        <v>1100</v>
      </c>
      <c r="F42" s="92">
        <v>0</v>
      </c>
      <c r="G42" s="72">
        <v>0</v>
      </c>
    </row>
    <row r="43" spans="1:7" ht="15.75">
      <c r="A43" s="57" t="s">
        <v>135</v>
      </c>
      <c r="B43" s="19" t="s">
        <v>247</v>
      </c>
      <c r="C43" s="33"/>
      <c r="D43" s="33"/>
      <c r="E43" s="90">
        <f t="shared" si="4"/>
        <v>0</v>
      </c>
      <c r="F43" s="90">
        <f t="shared" si="4"/>
        <v>0</v>
      </c>
      <c r="G43" s="70">
        <f>G44</f>
        <v>0</v>
      </c>
    </row>
    <row r="44" spans="1:7" ht="15">
      <c r="A44" s="20" t="s">
        <v>182</v>
      </c>
      <c r="B44" s="17" t="s">
        <v>247</v>
      </c>
      <c r="C44" s="11" t="s">
        <v>178</v>
      </c>
      <c r="D44" s="17"/>
      <c r="E44" s="91">
        <f t="shared" si="4"/>
        <v>0</v>
      </c>
      <c r="F44" s="91">
        <f t="shared" si="4"/>
        <v>0</v>
      </c>
      <c r="G44" s="71">
        <f>G45</f>
        <v>0</v>
      </c>
    </row>
    <row r="45" spans="1:7" ht="15">
      <c r="A45" s="140" t="s">
        <v>42</v>
      </c>
      <c r="B45" s="5" t="s">
        <v>247</v>
      </c>
      <c r="C45" s="12" t="s">
        <v>178</v>
      </c>
      <c r="D45" s="5" t="s">
        <v>36</v>
      </c>
      <c r="E45" s="92">
        <v>0</v>
      </c>
      <c r="F45" s="92">
        <v>0</v>
      </c>
      <c r="G45" s="72">
        <v>0</v>
      </c>
    </row>
    <row r="46" spans="1:7" ht="31.5">
      <c r="A46" s="22" t="s">
        <v>43</v>
      </c>
      <c r="B46" s="6" t="s">
        <v>101</v>
      </c>
      <c r="C46" s="6"/>
      <c r="D46" s="6"/>
      <c r="E46" s="85">
        <f>E48</f>
        <v>0</v>
      </c>
      <c r="F46" s="85">
        <f>F48</f>
        <v>60</v>
      </c>
      <c r="G46" s="65">
        <f>G48</f>
        <v>60</v>
      </c>
    </row>
    <row r="47" spans="1:7" ht="31.5">
      <c r="A47" s="22" t="s">
        <v>105</v>
      </c>
      <c r="B47" s="6" t="s">
        <v>104</v>
      </c>
      <c r="C47" s="6"/>
      <c r="D47" s="6"/>
      <c r="E47" s="85">
        <f aca="true" t="shared" si="5" ref="E47:F51">E48</f>
        <v>0</v>
      </c>
      <c r="F47" s="85">
        <f t="shared" si="5"/>
        <v>60</v>
      </c>
      <c r="G47" s="65">
        <f>G48</f>
        <v>60</v>
      </c>
    </row>
    <row r="48" spans="1:7" ht="30">
      <c r="A48" s="141" t="s">
        <v>102</v>
      </c>
      <c r="B48" s="10" t="s">
        <v>103</v>
      </c>
      <c r="C48" s="19"/>
      <c r="D48" s="10"/>
      <c r="E48" s="93">
        <f>E51</f>
        <v>0</v>
      </c>
      <c r="F48" s="93">
        <f>F51+F49</f>
        <v>60</v>
      </c>
      <c r="G48" s="93">
        <f>G51+G49</f>
        <v>60</v>
      </c>
    </row>
    <row r="49" spans="1:7" ht="30">
      <c r="A49" s="20" t="s">
        <v>274</v>
      </c>
      <c r="B49" s="11" t="s">
        <v>103</v>
      </c>
      <c r="C49" s="11" t="s">
        <v>273</v>
      </c>
      <c r="D49" s="11"/>
      <c r="E49" s="88">
        <f t="shared" si="5"/>
        <v>0</v>
      </c>
      <c r="F49" s="88">
        <f t="shared" si="5"/>
        <v>60</v>
      </c>
      <c r="G49" s="68">
        <f>G50</f>
        <v>60</v>
      </c>
    </row>
    <row r="50" spans="1:7" ht="15">
      <c r="A50" s="28" t="s">
        <v>15</v>
      </c>
      <c r="B50" s="12" t="s">
        <v>103</v>
      </c>
      <c r="C50" s="12" t="s">
        <v>273</v>
      </c>
      <c r="D50" s="12" t="s">
        <v>16</v>
      </c>
      <c r="E50" s="89">
        <v>0</v>
      </c>
      <c r="F50" s="89">
        <v>60</v>
      </c>
      <c r="G50" s="69">
        <v>60</v>
      </c>
    </row>
    <row r="51" spans="1:7" ht="15">
      <c r="A51" s="20" t="s">
        <v>195</v>
      </c>
      <c r="B51" s="11" t="s">
        <v>103</v>
      </c>
      <c r="C51" s="11" t="s">
        <v>194</v>
      </c>
      <c r="D51" s="11"/>
      <c r="E51" s="88">
        <f t="shared" si="5"/>
        <v>0</v>
      </c>
      <c r="F51" s="88">
        <f t="shared" si="5"/>
        <v>0</v>
      </c>
      <c r="G51" s="68">
        <f>G52</f>
        <v>0</v>
      </c>
    </row>
    <row r="52" spans="1:7" ht="15">
      <c r="A52" s="28" t="s">
        <v>15</v>
      </c>
      <c r="B52" s="12" t="s">
        <v>103</v>
      </c>
      <c r="C52" s="12" t="s">
        <v>194</v>
      </c>
      <c r="D52" s="12" t="s">
        <v>16</v>
      </c>
      <c r="E52" s="89">
        <v>0</v>
      </c>
      <c r="F52" s="89">
        <v>0</v>
      </c>
      <c r="G52" s="69">
        <v>0</v>
      </c>
    </row>
    <row r="53" spans="1:7" ht="63">
      <c r="A53" s="58" t="s">
        <v>151</v>
      </c>
      <c r="B53" s="6" t="s">
        <v>150</v>
      </c>
      <c r="C53" s="3"/>
      <c r="D53" s="6"/>
      <c r="E53" s="94">
        <f>E54</f>
        <v>6204.6</v>
      </c>
      <c r="F53" s="94">
        <f>F54</f>
        <v>6204.6</v>
      </c>
      <c r="G53" s="95">
        <f>G54</f>
        <v>1237.3</v>
      </c>
    </row>
    <row r="54" spans="1:7" ht="45.75">
      <c r="A54" s="49" t="s">
        <v>152</v>
      </c>
      <c r="B54" s="6" t="s">
        <v>224</v>
      </c>
      <c r="C54" s="3"/>
      <c r="D54" s="3"/>
      <c r="E54" s="94">
        <f>E58+E55</f>
        <v>6204.6</v>
      </c>
      <c r="F54" s="94">
        <f>F58+F55</f>
        <v>6204.6</v>
      </c>
      <c r="G54" s="95">
        <f>G58+G55</f>
        <v>1237.3</v>
      </c>
    </row>
    <row r="55" spans="1:7" ht="15.75">
      <c r="A55" s="59" t="s">
        <v>202</v>
      </c>
      <c r="B55" s="14" t="s">
        <v>225</v>
      </c>
      <c r="C55" s="36"/>
      <c r="D55" s="21"/>
      <c r="E55" s="87">
        <f aca="true" t="shared" si="6" ref="E55:G56">E56</f>
        <v>0</v>
      </c>
      <c r="F55" s="87">
        <f t="shared" si="6"/>
        <v>6204.6</v>
      </c>
      <c r="G55" s="67">
        <f t="shared" si="6"/>
        <v>1237.3</v>
      </c>
    </row>
    <row r="56" spans="1:7" ht="15">
      <c r="A56" s="20" t="s">
        <v>182</v>
      </c>
      <c r="B56" s="11" t="s">
        <v>225</v>
      </c>
      <c r="C56" s="11" t="s">
        <v>178</v>
      </c>
      <c r="D56" s="11"/>
      <c r="E56" s="88">
        <f t="shared" si="6"/>
        <v>0</v>
      </c>
      <c r="F56" s="88">
        <f t="shared" si="6"/>
        <v>6204.6</v>
      </c>
      <c r="G56" s="68">
        <f t="shared" si="6"/>
        <v>1237.3</v>
      </c>
    </row>
    <row r="57" spans="1:7" ht="15">
      <c r="A57" s="28" t="s">
        <v>21</v>
      </c>
      <c r="B57" s="12" t="s">
        <v>225</v>
      </c>
      <c r="C57" s="12" t="s">
        <v>178</v>
      </c>
      <c r="D57" s="12" t="s">
        <v>22</v>
      </c>
      <c r="E57" s="89">
        <v>0</v>
      </c>
      <c r="F57" s="89">
        <v>6204.6</v>
      </c>
      <c r="G57" s="69">
        <v>1237.3</v>
      </c>
    </row>
    <row r="58" spans="1:7" ht="15.75">
      <c r="A58" s="59" t="s">
        <v>145</v>
      </c>
      <c r="B58" s="14" t="s">
        <v>226</v>
      </c>
      <c r="C58" s="36"/>
      <c r="D58" s="21"/>
      <c r="E58" s="87">
        <f aca="true" t="shared" si="7" ref="E58:G59">E59</f>
        <v>6204.6</v>
      </c>
      <c r="F58" s="87">
        <f t="shared" si="7"/>
        <v>0</v>
      </c>
      <c r="G58" s="67">
        <f t="shared" si="7"/>
        <v>0</v>
      </c>
    </row>
    <row r="59" spans="1:7" ht="15">
      <c r="A59" s="20" t="s">
        <v>182</v>
      </c>
      <c r="B59" s="11" t="s">
        <v>226</v>
      </c>
      <c r="C59" s="11" t="s">
        <v>178</v>
      </c>
      <c r="D59" s="11"/>
      <c r="E59" s="88">
        <f t="shared" si="7"/>
        <v>6204.6</v>
      </c>
      <c r="F59" s="88">
        <f t="shared" si="7"/>
        <v>0</v>
      </c>
      <c r="G59" s="68">
        <f t="shared" si="7"/>
        <v>0</v>
      </c>
    </row>
    <row r="60" spans="1:7" ht="15">
      <c r="A60" s="28" t="s">
        <v>21</v>
      </c>
      <c r="B60" s="12" t="s">
        <v>226</v>
      </c>
      <c r="C60" s="12" t="s">
        <v>178</v>
      </c>
      <c r="D60" s="12" t="s">
        <v>22</v>
      </c>
      <c r="E60" s="89">
        <f>6080.5+124.1</f>
        <v>6204.6</v>
      </c>
      <c r="F60" s="89">
        <v>0</v>
      </c>
      <c r="G60" s="69">
        <v>0</v>
      </c>
    </row>
    <row r="61" spans="1:7" ht="63">
      <c r="A61" s="58" t="s">
        <v>141</v>
      </c>
      <c r="B61" s="6" t="s">
        <v>106</v>
      </c>
      <c r="C61" s="3"/>
      <c r="D61" s="6"/>
      <c r="E61" s="94">
        <f aca="true" t="shared" si="8" ref="E61:F64">E62</f>
        <v>1217.6</v>
      </c>
      <c r="F61" s="94">
        <f t="shared" si="8"/>
        <v>0</v>
      </c>
      <c r="G61" s="95">
        <f>G62</f>
        <v>0</v>
      </c>
    </row>
    <row r="62" spans="1:7" ht="30.75">
      <c r="A62" s="49" t="s">
        <v>142</v>
      </c>
      <c r="B62" s="6" t="s">
        <v>107</v>
      </c>
      <c r="C62" s="6"/>
      <c r="D62" s="6"/>
      <c r="E62" s="85">
        <f t="shared" si="8"/>
        <v>1217.6</v>
      </c>
      <c r="F62" s="85">
        <f t="shared" si="8"/>
        <v>0</v>
      </c>
      <c r="G62" s="65">
        <f>G63</f>
        <v>0</v>
      </c>
    </row>
    <row r="63" spans="1:7" ht="45.75">
      <c r="A63" s="13" t="s">
        <v>143</v>
      </c>
      <c r="B63" s="14" t="s">
        <v>144</v>
      </c>
      <c r="C63" s="36"/>
      <c r="D63" s="21"/>
      <c r="E63" s="87">
        <f t="shared" si="8"/>
        <v>1217.6</v>
      </c>
      <c r="F63" s="87">
        <f t="shared" si="8"/>
        <v>0</v>
      </c>
      <c r="G63" s="67">
        <f>G64</f>
        <v>0</v>
      </c>
    </row>
    <row r="64" spans="1:7" ht="15">
      <c r="A64" s="20" t="s">
        <v>182</v>
      </c>
      <c r="B64" s="11" t="s">
        <v>144</v>
      </c>
      <c r="C64" s="11" t="s">
        <v>178</v>
      </c>
      <c r="D64" s="11"/>
      <c r="E64" s="88">
        <f t="shared" si="8"/>
        <v>1217.6</v>
      </c>
      <c r="F64" s="88">
        <f t="shared" si="8"/>
        <v>0</v>
      </c>
      <c r="G64" s="68">
        <f>G65</f>
        <v>0</v>
      </c>
    </row>
    <row r="65" spans="1:7" ht="15">
      <c r="A65" s="28" t="s">
        <v>42</v>
      </c>
      <c r="B65" s="12" t="s">
        <v>144</v>
      </c>
      <c r="C65" s="12" t="s">
        <v>178</v>
      </c>
      <c r="D65" s="12" t="s">
        <v>36</v>
      </c>
      <c r="E65" s="89">
        <v>1217.6</v>
      </c>
      <c r="F65" s="89">
        <v>0</v>
      </c>
      <c r="G65" s="69">
        <v>0</v>
      </c>
    </row>
    <row r="66" spans="1:7" ht="47.25">
      <c r="A66" s="58" t="s">
        <v>206</v>
      </c>
      <c r="B66" s="6" t="s">
        <v>205</v>
      </c>
      <c r="C66" s="3"/>
      <c r="D66" s="6"/>
      <c r="E66" s="94">
        <f>E68</f>
        <v>0</v>
      </c>
      <c r="F66" s="94">
        <f>F68</f>
        <v>0</v>
      </c>
      <c r="G66" s="95">
        <f>G68</f>
        <v>0</v>
      </c>
    </row>
    <row r="67" spans="1:7" ht="30.75">
      <c r="A67" s="48" t="s">
        <v>208</v>
      </c>
      <c r="B67" s="6" t="s">
        <v>207</v>
      </c>
      <c r="C67" s="6"/>
      <c r="D67" s="6"/>
      <c r="E67" s="85">
        <f aca="true" t="shared" si="9" ref="E67:F70">E68</f>
        <v>0</v>
      </c>
      <c r="F67" s="85">
        <f t="shared" si="9"/>
        <v>0</v>
      </c>
      <c r="G67" s="65">
        <f>G68</f>
        <v>0</v>
      </c>
    </row>
    <row r="68" spans="1:7" ht="15.75">
      <c r="A68" s="48" t="s">
        <v>209</v>
      </c>
      <c r="B68" s="6" t="s">
        <v>210</v>
      </c>
      <c r="C68" s="6"/>
      <c r="D68" s="6"/>
      <c r="E68" s="85">
        <f t="shared" si="9"/>
        <v>0</v>
      </c>
      <c r="F68" s="85">
        <f t="shared" si="9"/>
        <v>0</v>
      </c>
      <c r="G68" s="65">
        <f>G69</f>
        <v>0</v>
      </c>
    </row>
    <row r="69" spans="1:7" ht="15.75">
      <c r="A69" s="139" t="s">
        <v>239</v>
      </c>
      <c r="B69" s="14" t="s">
        <v>240</v>
      </c>
      <c r="C69" s="36"/>
      <c r="D69" s="21"/>
      <c r="E69" s="87">
        <f t="shared" si="9"/>
        <v>0</v>
      </c>
      <c r="F69" s="87">
        <f t="shared" si="9"/>
        <v>0</v>
      </c>
      <c r="G69" s="67">
        <f>G70</f>
        <v>0</v>
      </c>
    </row>
    <row r="70" spans="1:7" ht="15">
      <c r="A70" s="20" t="s">
        <v>182</v>
      </c>
      <c r="B70" s="11" t="s">
        <v>240</v>
      </c>
      <c r="C70" s="11" t="s">
        <v>178</v>
      </c>
      <c r="D70" s="11"/>
      <c r="E70" s="88">
        <f t="shared" si="9"/>
        <v>0</v>
      </c>
      <c r="F70" s="88">
        <f t="shared" si="9"/>
        <v>0</v>
      </c>
      <c r="G70" s="68">
        <f>G71</f>
        <v>0</v>
      </c>
    </row>
    <row r="71" spans="1:7" ht="15">
      <c r="A71" s="28" t="s">
        <v>21</v>
      </c>
      <c r="B71" s="12" t="s">
        <v>240</v>
      </c>
      <c r="C71" s="12" t="s">
        <v>178</v>
      </c>
      <c r="D71" s="12" t="s">
        <v>22</v>
      </c>
      <c r="E71" s="89">
        <v>0</v>
      </c>
      <c r="F71" s="89">
        <v>0</v>
      </c>
      <c r="G71" s="69">
        <v>0</v>
      </c>
    </row>
    <row r="72" spans="1:7" ht="47.25">
      <c r="A72" s="142" t="s">
        <v>109</v>
      </c>
      <c r="B72" s="6" t="s">
        <v>108</v>
      </c>
      <c r="C72" s="3"/>
      <c r="D72" s="6"/>
      <c r="E72" s="94">
        <f>E73+E78</f>
        <v>346.09999999999997</v>
      </c>
      <c r="F72" s="94">
        <f>F73+F78</f>
        <v>346.09999999999997</v>
      </c>
      <c r="G72" s="95">
        <f>G73+G78</f>
        <v>346.09999999999997</v>
      </c>
    </row>
    <row r="73" spans="1:7" ht="15.75">
      <c r="A73" s="143" t="s">
        <v>112</v>
      </c>
      <c r="B73" s="6" t="s">
        <v>110</v>
      </c>
      <c r="C73" s="3"/>
      <c r="D73" s="6"/>
      <c r="E73" s="94">
        <f>E74</f>
        <v>302.7</v>
      </c>
      <c r="F73" s="94">
        <f>F74</f>
        <v>302.7</v>
      </c>
      <c r="G73" s="95">
        <f>G74</f>
        <v>302.7</v>
      </c>
    </row>
    <row r="74" spans="1:7" ht="15.75">
      <c r="A74" s="49" t="s">
        <v>113</v>
      </c>
      <c r="B74" s="6" t="s">
        <v>111</v>
      </c>
      <c r="C74" s="6"/>
      <c r="D74" s="6"/>
      <c r="E74" s="85">
        <f aca="true" t="shared" si="10" ref="E74:F76">E75</f>
        <v>302.7</v>
      </c>
      <c r="F74" s="85">
        <f t="shared" si="10"/>
        <v>302.7</v>
      </c>
      <c r="G74" s="65">
        <f>G75</f>
        <v>302.7</v>
      </c>
    </row>
    <row r="75" spans="1:7" ht="15.75">
      <c r="A75" s="13" t="s">
        <v>115</v>
      </c>
      <c r="B75" s="14" t="s">
        <v>114</v>
      </c>
      <c r="C75" s="36"/>
      <c r="D75" s="21"/>
      <c r="E75" s="87">
        <f t="shared" si="10"/>
        <v>302.7</v>
      </c>
      <c r="F75" s="87">
        <f t="shared" si="10"/>
        <v>302.7</v>
      </c>
      <c r="G75" s="67">
        <f>G76</f>
        <v>302.7</v>
      </c>
    </row>
    <row r="76" spans="1:7" ht="15">
      <c r="A76" s="20" t="s">
        <v>182</v>
      </c>
      <c r="B76" s="11" t="s">
        <v>114</v>
      </c>
      <c r="C76" s="11" t="s">
        <v>178</v>
      </c>
      <c r="D76" s="11"/>
      <c r="E76" s="88">
        <f t="shared" si="10"/>
        <v>302.7</v>
      </c>
      <c r="F76" s="88">
        <f t="shared" si="10"/>
        <v>302.7</v>
      </c>
      <c r="G76" s="68">
        <f>G77</f>
        <v>302.7</v>
      </c>
    </row>
    <row r="77" spans="1:7" ht="30">
      <c r="A77" s="28" t="s">
        <v>221</v>
      </c>
      <c r="B77" s="12" t="s">
        <v>114</v>
      </c>
      <c r="C77" s="12" t="s">
        <v>178</v>
      </c>
      <c r="D77" s="12" t="s">
        <v>12</v>
      </c>
      <c r="E77" s="89">
        <v>302.7</v>
      </c>
      <c r="F77" s="89">
        <v>302.7</v>
      </c>
      <c r="G77" s="69">
        <v>302.7</v>
      </c>
    </row>
    <row r="78" spans="1:7" ht="31.5">
      <c r="A78" s="143" t="s">
        <v>118</v>
      </c>
      <c r="B78" s="6" t="s">
        <v>116</v>
      </c>
      <c r="C78" s="3"/>
      <c r="D78" s="6"/>
      <c r="E78" s="94">
        <f aca="true" t="shared" si="11" ref="E78:G81">E79</f>
        <v>43.4</v>
      </c>
      <c r="F78" s="94">
        <f t="shared" si="11"/>
        <v>43.4</v>
      </c>
      <c r="G78" s="95">
        <f t="shared" si="11"/>
        <v>43.4</v>
      </c>
    </row>
    <row r="79" spans="1:7" ht="15.75">
      <c r="A79" s="49" t="s">
        <v>119</v>
      </c>
      <c r="B79" s="6" t="s">
        <v>117</v>
      </c>
      <c r="C79" s="6"/>
      <c r="D79" s="6"/>
      <c r="E79" s="85">
        <f t="shared" si="11"/>
        <v>43.4</v>
      </c>
      <c r="F79" s="85">
        <f t="shared" si="11"/>
        <v>43.4</v>
      </c>
      <c r="G79" s="65">
        <f t="shared" si="11"/>
        <v>43.4</v>
      </c>
    </row>
    <row r="80" spans="1:7" ht="45.75">
      <c r="A80" s="13" t="s">
        <v>121</v>
      </c>
      <c r="B80" s="14" t="s">
        <v>120</v>
      </c>
      <c r="C80" s="36"/>
      <c r="D80" s="21"/>
      <c r="E80" s="87">
        <f t="shared" si="11"/>
        <v>43.4</v>
      </c>
      <c r="F80" s="87">
        <f t="shared" si="11"/>
        <v>43.4</v>
      </c>
      <c r="G80" s="67">
        <f t="shared" si="11"/>
        <v>43.4</v>
      </c>
    </row>
    <row r="81" spans="1:7" ht="15">
      <c r="A81" s="27" t="s">
        <v>197</v>
      </c>
      <c r="B81" s="11" t="s">
        <v>120</v>
      </c>
      <c r="C81" s="11" t="s">
        <v>196</v>
      </c>
      <c r="D81" s="11"/>
      <c r="E81" s="88">
        <f t="shared" si="11"/>
        <v>43.4</v>
      </c>
      <c r="F81" s="88">
        <f t="shared" si="11"/>
        <v>43.4</v>
      </c>
      <c r="G81" s="68">
        <f t="shared" si="11"/>
        <v>43.4</v>
      </c>
    </row>
    <row r="82" spans="1:7" ht="30">
      <c r="A82" s="28" t="s">
        <v>221</v>
      </c>
      <c r="B82" s="12" t="s">
        <v>120</v>
      </c>
      <c r="C82" s="12" t="s">
        <v>196</v>
      </c>
      <c r="D82" s="12" t="s">
        <v>12</v>
      </c>
      <c r="E82" s="89">
        <v>43.4</v>
      </c>
      <c r="F82" s="89">
        <v>43.4</v>
      </c>
      <c r="G82" s="69">
        <v>43.4</v>
      </c>
    </row>
    <row r="83" spans="1:7" ht="45.75">
      <c r="A83" s="56" t="s">
        <v>180</v>
      </c>
      <c r="B83" s="24" t="s">
        <v>185</v>
      </c>
      <c r="C83" s="3"/>
      <c r="D83" s="6"/>
      <c r="E83" s="94">
        <f aca="true" t="shared" si="12" ref="E83:F86">E84</f>
        <v>40</v>
      </c>
      <c r="F83" s="94">
        <f t="shared" si="12"/>
        <v>40</v>
      </c>
      <c r="G83" s="95">
        <f>G84</f>
        <v>40</v>
      </c>
    </row>
    <row r="84" spans="1:7" ht="30.75">
      <c r="A84" s="48" t="s">
        <v>181</v>
      </c>
      <c r="B84" s="24" t="s">
        <v>186</v>
      </c>
      <c r="C84" s="6"/>
      <c r="D84" s="6"/>
      <c r="E84" s="85">
        <f t="shared" si="12"/>
        <v>40</v>
      </c>
      <c r="F84" s="85">
        <f t="shared" si="12"/>
        <v>40</v>
      </c>
      <c r="G84" s="65">
        <f>G85</f>
        <v>40</v>
      </c>
    </row>
    <row r="85" spans="1:7" ht="15.75">
      <c r="A85" s="30" t="s">
        <v>133</v>
      </c>
      <c r="B85" s="14" t="s">
        <v>187</v>
      </c>
      <c r="C85" s="36"/>
      <c r="D85" s="21"/>
      <c r="E85" s="87">
        <f t="shared" si="12"/>
        <v>40</v>
      </c>
      <c r="F85" s="87">
        <f t="shared" si="12"/>
        <v>40</v>
      </c>
      <c r="G85" s="67">
        <f>G86</f>
        <v>40</v>
      </c>
    </row>
    <row r="86" spans="1:7" ht="15">
      <c r="A86" s="20" t="s">
        <v>182</v>
      </c>
      <c r="B86" s="11" t="s">
        <v>187</v>
      </c>
      <c r="C86" s="11" t="s">
        <v>178</v>
      </c>
      <c r="D86" s="11"/>
      <c r="E86" s="88">
        <f t="shared" si="12"/>
        <v>40</v>
      </c>
      <c r="F86" s="88">
        <f t="shared" si="12"/>
        <v>40</v>
      </c>
      <c r="G86" s="68">
        <f>G87</f>
        <v>40</v>
      </c>
    </row>
    <row r="87" spans="1:7" ht="15">
      <c r="A87" s="28" t="s">
        <v>184</v>
      </c>
      <c r="B87" s="12" t="s">
        <v>187</v>
      </c>
      <c r="C87" s="12" t="s">
        <v>178</v>
      </c>
      <c r="D87" s="12" t="s">
        <v>183</v>
      </c>
      <c r="E87" s="89">
        <v>40</v>
      </c>
      <c r="F87" s="89">
        <v>40</v>
      </c>
      <c r="G87" s="69">
        <v>40</v>
      </c>
    </row>
    <row r="88" spans="1:7" ht="15.75">
      <c r="A88" s="22" t="s">
        <v>38</v>
      </c>
      <c r="B88" s="6" t="s">
        <v>98</v>
      </c>
      <c r="C88" s="23"/>
      <c r="D88" s="23"/>
      <c r="E88" s="96">
        <f>E89+E95+E112+E116</f>
        <v>11786.6</v>
      </c>
      <c r="F88" s="96">
        <f>F89+F95+F112+F116</f>
        <v>12375.800000000001</v>
      </c>
      <c r="G88" s="74">
        <f>G89+G95+G112+G116</f>
        <v>12454.1</v>
      </c>
    </row>
    <row r="89" spans="1:7" ht="15">
      <c r="A89" s="49" t="s">
        <v>37</v>
      </c>
      <c r="B89" s="24" t="s">
        <v>99</v>
      </c>
      <c r="C89" s="24"/>
      <c r="D89" s="24"/>
      <c r="E89" s="97">
        <f>E90</f>
        <v>292.2</v>
      </c>
      <c r="F89" s="97">
        <f>F90</f>
        <v>292.2</v>
      </c>
      <c r="G89" s="75">
        <f>G90</f>
        <v>292.2</v>
      </c>
    </row>
    <row r="90" spans="1:7" ht="15">
      <c r="A90" s="52" t="s">
        <v>123</v>
      </c>
      <c r="B90" s="25" t="s">
        <v>100</v>
      </c>
      <c r="C90" s="25"/>
      <c r="D90" s="25"/>
      <c r="E90" s="98">
        <f>E91+E93</f>
        <v>292.2</v>
      </c>
      <c r="F90" s="98">
        <f>F91+F93</f>
        <v>292.2</v>
      </c>
      <c r="G90" s="82">
        <f>G91+G93</f>
        <v>292.2</v>
      </c>
    </row>
    <row r="91" spans="1:7" ht="15">
      <c r="A91" s="20" t="s">
        <v>182</v>
      </c>
      <c r="B91" s="11" t="s">
        <v>100</v>
      </c>
      <c r="C91" s="11" t="s">
        <v>178</v>
      </c>
      <c r="D91" s="11"/>
      <c r="E91" s="88">
        <f>E92</f>
        <v>278.9</v>
      </c>
      <c r="F91" s="88">
        <f>F92</f>
        <v>278.9</v>
      </c>
      <c r="G91" s="68">
        <f>G92</f>
        <v>278.9</v>
      </c>
    </row>
    <row r="92" spans="1:7" ht="30">
      <c r="A92" s="20" t="s">
        <v>3</v>
      </c>
      <c r="B92" s="11" t="s">
        <v>100</v>
      </c>
      <c r="C92" s="11" t="s">
        <v>178</v>
      </c>
      <c r="D92" s="11" t="s">
        <v>4</v>
      </c>
      <c r="E92" s="88">
        <v>278.9</v>
      </c>
      <c r="F92" s="88">
        <v>278.9</v>
      </c>
      <c r="G92" s="68">
        <v>278.9</v>
      </c>
    </row>
    <row r="93" spans="1:7" ht="15">
      <c r="A93" s="27" t="s">
        <v>195</v>
      </c>
      <c r="B93" s="11" t="s">
        <v>100</v>
      </c>
      <c r="C93" s="11" t="s">
        <v>194</v>
      </c>
      <c r="D93" s="11"/>
      <c r="E93" s="88">
        <f>E94</f>
        <v>13.3</v>
      </c>
      <c r="F93" s="88">
        <f>F94</f>
        <v>13.3</v>
      </c>
      <c r="G93" s="68">
        <f>G94</f>
        <v>13.3</v>
      </c>
    </row>
    <row r="94" spans="1:7" ht="30">
      <c r="A94" s="20" t="s">
        <v>3</v>
      </c>
      <c r="B94" s="11" t="s">
        <v>100</v>
      </c>
      <c r="C94" s="11" t="s">
        <v>194</v>
      </c>
      <c r="D94" s="11" t="s">
        <v>4</v>
      </c>
      <c r="E94" s="88">
        <v>13.3</v>
      </c>
      <c r="F94" s="88">
        <v>13.3</v>
      </c>
      <c r="G94" s="68">
        <v>13.3</v>
      </c>
    </row>
    <row r="95" spans="1:7" ht="15">
      <c r="A95" s="49" t="s">
        <v>39</v>
      </c>
      <c r="B95" s="24" t="s">
        <v>50</v>
      </c>
      <c r="C95" s="24"/>
      <c r="D95" s="24"/>
      <c r="E95" s="97">
        <f>E96+E99+E102+E109</f>
        <v>10548.5</v>
      </c>
      <c r="F95" s="97">
        <f>F96+F99+F102</f>
        <v>10636.6</v>
      </c>
      <c r="G95" s="75">
        <f>G96+G99+G102</f>
        <v>10714.9</v>
      </c>
    </row>
    <row r="96" spans="1:7" ht="15">
      <c r="A96" s="30" t="s">
        <v>124</v>
      </c>
      <c r="B96" s="14" t="s">
        <v>51</v>
      </c>
      <c r="C96" s="14"/>
      <c r="D96" s="14"/>
      <c r="E96" s="87">
        <f aca="true" t="shared" si="13" ref="E96:G97">E97</f>
        <v>8651.8</v>
      </c>
      <c r="F96" s="87">
        <f t="shared" si="13"/>
        <v>8852.8</v>
      </c>
      <c r="G96" s="67">
        <f t="shared" si="13"/>
        <v>8852.8</v>
      </c>
    </row>
    <row r="97" spans="1:7" ht="45">
      <c r="A97" s="27" t="s">
        <v>193</v>
      </c>
      <c r="B97" s="11" t="s">
        <v>51</v>
      </c>
      <c r="C97" s="11" t="s">
        <v>192</v>
      </c>
      <c r="D97" s="11"/>
      <c r="E97" s="88">
        <f t="shared" si="13"/>
        <v>8651.8</v>
      </c>
      <c r="F97" s="88">
        <f t="shared" si="13"/>
        <v>8852.8</v>
      </c>
      <c r="G97" s="68">
        <f t="shared" si="13"/>
        <v>8852.8</v>
      </c>
    </row>
    <row r="98" spans="1:7" ht="30">
      <c r="A98" s="28" t="s">
        <v>5</v>
      </c>
      <c r="B98" s="12" t="s">
        <v>51</v>
      </c>
      <c r="C98" s="12" t="s">
        <v>192</v>
      </c>
      <c r="D98" s="12" t="s">
        <v>6</v>
      </c>
      <c r="E98" s="89">
        <f>8180.2+471.6</f>
        <v>8651.8</v>
      </c>
      <c r="F98" s="89">
        <v>8852.8</v>
      </c>
      <c r="G98" s="69">
        <v>8852.8</v>
      </c>
    </row>
    <row r="99" spans="1:7" ht="30">
      <c r="A99" s="30" t="s">
        <v>125</v>
      </c>
      <c r="B99" s="14" t="s">
        <v>52</v>
      </c>
      <c r="C99" s="14"/>
      <c r="D99" s="14"/>
      <c r="E99" s="87">
        <f aca="true" t="shared" si="14" ref="E99:G100">E100</f>
        <v>556.5</v>
      </c>
      <c r="F99" s="87">
        <f t="shared" si="14"/>
        <v>571.2</v>
      </c>
      <c r="G99" s="67">
        <f t="shared" si="14"/>
        <v>571.2</v>
      </c>
    </row>
    <row r="100" spans="1:7" ht="45">
      <c r="A100" s="27" t="s">
        <v>193</v>
      </c>
      <c r="B100" s="11" t="s">
        <v>52</v>
      </c>
      <c r="C100" s="11" t="s">
        <v>192</v>
      </c>
      <c r="D100" s="11"/>
      <c r="E100" s="88">
        <f t="shared" si="14"/>
        <v>556.5</v>
      </c>
      <c r="F100" s="88">
        <f t="shared" si="14"/>
        <v>571.2</v>
      </c>
      <c r="G100" s="68">
        <f t="shared" si="14"/>
        <v>571.2</v>
      </c>
    </row>
    <row r="101" spans="1:7" ht="30">
      <c r="A101" s="28" t="s">
        <v>5</v>
      </c>
      <c r="B101" s="12" t="s">
        <v>52</v>
      </c>
      <c r="C101" s="12" t="s">
        <v>192</v>
      </c>
      <c r="D101" s="12" t="s">
        <v>6</v>
      </c>
      <c r="E101" s="89">
        <v>556.5</v>
      </c>
      <c r="F101" s="89">
        <v>571.2</v>
      </c>
      <c r="G101" s="69">
        <v>571.2</v>
      </c>
    </row>
    <row r="102" spans="1:7" ht="15">
      <c r="A102" s="52" t="s">
        <v>123</v>
      </c>
      <c r="B102" s="25" t="s">
        <v>53</v>
      </c>
      <c r="C102" s="25"/>
      <c r="D102" s="25"/>
      <c r="E102" s="99">
        <f>E103+E105+E107</f>
        <v>1215.1</v>
      </c>
      <c r="F102" s="99">
        <f>F103+F105+F107</f>
        <v>1212.6</v>
      </c>
      <c r="G102" s="100">
        <f>G103+G105+G107</f>
        <v>1290.8999999999999</v>
      </c>
    </row>
    <row r="103" spans="1:7" ht="45">
      <c r="A103" s="144" t="s">
        <v>193</v>
      </c>
      <c r="B103" s="21" t="s">
        <v>53</v>
      </c>
      <c r="C103" s="21" t="s">
        <v>192</v>
      </c>
      <c r="D103" s="21"/>
      <c r="E103" s="101">
        <f>E104</f>
        <v>7.8</v>
      </c>
      <c r="F103" s="101">
        <f>F104</f>
        <v>7.8</v>
      </c>
      <c r="G103" s="76">
        <f>G104</f>
        <v>7.8</v>
      </c>
    </row>
    <row r="104" spans="1:7" ht="30">
      <c r="A104" s="28" t="s">
        <v>5</v>
      </c>
      <c r="B104" s="12" t="s">
        <v>53</v>
      </c>
      <c r="C104" s="12" t="s">
        <v>192</v>
      </c>
      <c r="D104" s="12" t="s">
        <v>6</v>
      </c>
      <c r="E104" s="89">
        <v>7.8</v>
      </c>
      <c r="F104" s="89">
        <v>7.8</v>
      </c>
      <c r="G104" s="69">
        <v>7.8</v>
      </c>
    </row>
    <row r="105" spans="1:7" ht="15">
      <c r="A105" s="20" t="s">
        <v>182</v>
      </c>
      <c r="B105" s="21" t="s">
        <v>53</v>
      </c>
      <c r="C105" s="11" t="s">
        <v>178</v>
      </c>
      <c r="D105" s="21"/>
      <c r="E105" s="101">
        <f>E106</f>
        <v>1157.2</v>
      </c>
      <c r="F105" s="101">
        <f>F106</f>
        <v>1203.3</v>
      </c>
      <c r="G105" s="76">
        <f>G106</f>
        <v>1281.6</v>
      </c>
    </row>
    <row r="106" spans="1:7" ht="30">
      <c r="A106" s="28" t="s">
        <v>5</v>
      </c>
      <c r="B106" s="12" t="s">
        <v>53</v>
      </c>
      <c r="C106" s="12" t="s">
        <v>178</v>
      </c>
      <c r="D106" s="12" t="s">
        <v>6</v>
      </c>
      <c r="E106" s="89">
        <f>1207.2-50</f>
        <v>1157.2</v>
      </c>
      <c r="F106" s="89">
        <v>1203.3</v>
      </c>
      <c r="G106" s="69">
        <v>1281.6</v>
      </c>
    </row>
    <row r="107" spans="1:7" ht="15">
      <c r="A107" s="26" t="s">
        <v>195</v>
      </c>
      <c r="B107" s="21" t="s">
        <v>53</v>
      </c>
      <c r="C107" s="21" t="s">
        <v>194</v>
      </c>
      <c r="D107" s="21"/>
      <c r="E107" s="101">
        <f>E108</f>
        <v>50.1</v>
      </c>
      <c r="F107" s="101">
        <f>F108</f>
        <v>1.5</v>
      </c>
      <c r="G107" s="76">
        <f>G108</f>
        <v>1.5</v>
      </c>
    </row>
    <row r="108" spans="1:7" ht="30">
      <c r="A108" s="28" t="s">
        <v>5</v>
      </c>
      <c r="B108" s="12" t="s">
        <v>53</v>
      </c>
      <c r="C108" s="12" t="s">
        <v>194</v>
      </c>
      <c r="D108" s="12" t="s">
        <v>6</v>
      </c>
      <c r="E108" s="89">
        <f>1.5-1.4+50</f>
        <v>50.1</v>
      </c>
      <c r="F108" s="89">
        <v>1.5</v>
      </c>
      <c r="G108" s="69">
        <v>1.5</v>
      </c>
    </row>
    <row r="109" spans="1:7" ht="45">
      <c r="A109" s="30" t="s">
        <v>264</v>
      </c>
      <c r="B109" s="14" t="s">
        <v>265</v>
      </c>
      <c r="C109" s="14"/>
      <c r="D109" s="14"/>
      <c r="E109" s="87">
        <f aca="true" t="shared" si="15" ref="E109:G110">E110</f>
        <v>125.1</v>
      </c>
      <c r="F109" s="87">
        <f t="shared" si="15"/>
        <v>0</v>
      </c>
      <c r="G109" s="67">
        <f t="shared" si="15"/>
        <v>0</v>
      </c>
    </row>
    <row r="110" spans="1:7" ht="45">
      <c r="A110" s="27" t="s">
        <v>193</v>
      </c>
      <c r="B110" s="11" t="s">
        <v>265</v>
      </c>
      <c r="C110" s="11" t="s">
        <v>192</v>
      </c>
      <c r="D110" s="11"/>
      <c r="E110" s="88">
        <f t="shared" si="15"/>
        <v>125.1</v>
      </c>
      <c r="F110" s="88">
        <f t="shared" si="15"/>
        <v>0</v>
      </c>
      <c r="G110" s="68">
        <f t="shared" si="15"/>
        <v>0</v>
      </c>
    </row>
    <row r="111" spans="1:7" ht="30">
      <c r="A111" s="28" t="s">
        <v>5</v>
      </c>
      <c r="B111" s="12" t="s">
        <v>265</v>
      </c>
      <c r="C111" s="12" t="s">
        <v>192</v>
      </c>
      <c r="D111" s="12" t="s">
        <v>6</v>
      </c>
      <c r="E111" s="89">
        <v>125.1</v>
      </c>
      <c r="F111" s="89">
        <v>0</v>
      </c>
      <c r="G111" s="69">
        <v>0</v>
      </c>
    </row>
    <row r="112" spans="1:7" ht="15.75">
      <c r="A112" s="49" t="s">
        <v>40</v>
      </c>
      <c r="B112" s="24" t="s">
        <v>54</v>
      </c>
      <c r="C112" s="24"/>
      <c r="D112" s="24"/>
      <c r="E112" s="102">
        <f aca="true" t="shared" si="16" ref="E112:F114">E113</f>
        <v>942.4</v>
      </c>
      <c r="F112" s="102">
        <f t="shared" si="16"/>
        <v>1443.5</v>
      </c>
      <c r="G112" s="103">
        <f>G113</f>
        <v>1443.5</v>
      </c>
    </row>
    <row r="113" spans="1:7" ht="15">
      <c r="A113" s="30" t="s">
        <v>126</v>
      </c>
      <c r="B113" s="14" t="s">
        <v>55</v>
      </c>
      <c r="C113" s="14"/>
      <c r="D113" s="14"/>
      <c r="E113" s="87">
        <f t="shared" si="16"/>
        <v>942.4</v>
      </c>
      <c r="F113" s="87">
        <f t="shared" si="16"/>
        <v>1443.5</v>
      </c>
      <c r="G113" s="67">
        <f>G114</f>
        <v>1443.5</v>
      </c>
    </row>
    <row r="114" spans="1:7" ht="45">
      <c r="A114" s="27" t="s">
        <v>193</v>
      </c>
      <c r="B114" s="11" t="s">
        <v>55</v>
      </c>
      <c r="C114" s="11" t="s">
        <v>192</v>
      </c>
      <c r="D114" s="11"/>
      <c r="E114" s="88">
        <f t="shared" si="16"/>
        <v>942.4</v>
      </c>
      <c r="F114" s="88">
        <f t="shared" si="16"/>
        <v>1443.5</v>
      </c>
      <c r="G114" s="68">
        <f>G115</f>
        <v>1443.5</v>
      </c>
    </row>
    <row r="115" spans="1:7" ht="30">
      <c r="A115" s="64" t="s">
        <v>5</v>
      </c>
      <c r="B115" s="34" t="s">
        <v>55</v>
      </c>
      <c r="C115" s="34" t="s">
        <v>192</v>
      </c>
      <c r="D115" s="34" t="s">
        <v>6</v>
      </c>
      <c r="E115" s="104">
        <f>1414-471.6</f>
        <v>942.4</v>
      </c>
      <c r="F115" s="104">
        <v>1443.5</v>
      </c>
      <c r="G115" s="78">
        <v>1443.5</v>
      </c>
    </row>
    <row r="116" spans="1:7" ht="30.75">
      <c r="A116" s="50" t="s">
        <v>175</v>
      </c>
      <c r="B116" s="24" t="s">
        <v>174</v>
      </c>
      <c r="C116" s="6"/>
      <c r="D116" s="6"/>
      <c r="E116" s="85">
        <f aca="true" t="shared" si="17" ref="E116:F118">E117</f>
        <v>3.5</v>
      </c>
      <c r="F116" s="85">
        <f t="shared" si="17"/>
        <v>3.5</v>
      </c>
      <c r="G116" s="65">
        <f>G117</f>
        <v>3.5</v>
      </c>
    </row>
    <row r="117" spans="1:7" ht="30.75">
      <c r="A117" s="60" t="s">
        <v>175</v>
      </c>
      <c r="B117" s="10" t="s">
        <v>173</v>
      </c>
      <c r="C117" s="47"/>
      <c r="D117" s="47"/>
      <c r="E117" s="105">
        <f t="shared" si="17"/>
        <v>3.5</v>
      </c>
      <c r="F117" s="105">
        <f t="shared" si="17"/>
        <v>3.5</v>
      </c>
      <c r="G117" s="77">
        <f>G118</f>
        <v>3.5</v>
      </c>
    </row>
    <row r="118" spans="1:7" ht="15">
      <c r="A118" s="20" t="s">
        <v>182</v>
      </c>
      <c r="B118" s="11" t="s">
        <v>173</v>
      </c>
      <c r="C118" s="11" t="s">
        <v>178</v>
      </c>
      <c r="D118" s="11"/>
      <c r="E118" s="88">
        <f t="shared" si="17"/>
        <v>3.5</v>
      </c>
      <c r="F118" s="88">
        <f t="shared" si="17"/>
        <v>3.5</v>
      </c>
      <c r="G118" s="68">
        <f>G119</f>
        <v>3.5</v>
      </c>
    </row>
    <row r="119" spans="1:7" ht="30">
      <c r="A119" s="145" t="s">
        <v>5</v>
      </c>
      <c r="B119" s="15" t="s">
        <v>173</v>
      </c>
      <c r="C119" s="34" t="s">
        <v>178</v>
      </c>
      <c r="D119" s="15" t="s">
        <v>6</v>
      </c>
      <c r="E119" s="106">
        <v>3.5</v>
      </c>
      <c r="F119" s="106">
        <v>3.5</v>
      </c>
      <c r="G119" s="107">
        <v>3.5</v>
      </c>
    </row>
    <row r="120" spans="1:7" ht="45.75">
      <c r="A120" s="49" t="s">
        <v>154</v>
      </c>
      <c r="B120" s="6" t="s">
        <v>162</v>
      </c>
      <c r="C120" s="6"/>
      <c r="D120" s="6"/>
      <c r="E120" s="85">
        <f>E121+E155+E150</f>
        <v>15571.900000000001</v>
      </c>
      <c r="F120" s="85">
        <f>F121+F155+F150</f>
        <v>11849.4</v>
      </c>
      <c r="G120" s="65">
        <f>G121+G155+G150</f>
        <v>9865.9</v>
      </c>
    </row>
    <row r="121" spans="1:7" ht="30.75">
      <c r="A121" s="50" t="s">
        <v>155</v>
      </c>
      <c r="B121" s="6" t="s">
        <v>163</v>
      </c>
      <c r="C121" s="6"/>
      <c r="D121" s="6"/>
      <c r="E121" s="85">
        <f>E122+E139+E143</f>
        <v>14596.2</v>
      </c>
      <c r="F121" s="85">
        <f>F122+F139+F143</f>
        <v>9537.5</v>
      </c>
      <c r="G121" s="65">
        <f>G122+G139+G143</f>
        <v>9780.9</v>
      </c>
    </row>
    <row r="122" spans="1:7" ht="15.75">
      <c r="A122" s="50" t="s">
        <v>156</v>
      </c>
      <c r="B122" s="6" t="s">
        <v>164</v>
      </c>
      <c r="C122" s="3"/>
      <c r="D122" s="3"/>
      <c r="E122" s="94">
        <f>E123+E136+E133+E130</f>
        <v>13326.300000000001</v>
      </c>
      <c r="F122" s="94">
        <f>F123+F136</f>
        <v>9257.5</v>
      </c>
      <c r="G122" s="95">
        <f>G123+G136</f>
        <v>9500.9</v>
      </c>
    </row>
    <row r="123" spans="1:7" ht="15.75">
      <c r="A123" s="52" t="s">
        <v>89</v>
      </c>
      <c r="B123" s="14" t="s">
        <v>165</v>
      </c>
      <c r="C123" s="36"/>
      <c r="D123" s="21"/>
      <c r="E123" s="87">
        <f>E124+E126+E128</f>
        <v>9160.6</v>
      </c>
      <c r="F123" s="87">
        <f>F124+F126+F128</f>
        <v>9257.5</v>
      </c>
      <c r="G123" s="67">
        <f>G124+G126+G128</f>
        <v>9500.9</v>
      </c>
    </row>
    <row r="124" spans="1:7" ht="45">
      <c r="A124" s="20" t="s">
        <v>193</v>
      </c>
      <c r="B124" s="11" t="s">
        <v>165</v>
      </c>
      <c r="C124" s="11" t="s">
        <v>192</v>
      </c>
      <c r="D124" s="11"/>
      <c r="E124" s="88">
        <f>E125</f>
        <v>6805</v>
      </c>
      <c r="F124" s="88">
        <f>F125</f>
        <v>7335.8</v>
      </c>
      <c r="G124" s="68">
        <f>G125</f>
        <v>7335.8</v>
      </c>
    </row>
    <row r="125" spans="1:7" ht="15">
      <c r="A125" s="28" t="s">
        <v>23</v>
      </c>
      <c r="B125" s="12" t="s">
        <v>165</v>
      </c>
      <c r="C125" s="12" t="s">
        <v>192</v>
      </c>
      <c r="D125" s="12" t="s">
        <v>24</v>
      </c>
      <c r="E125" s="89">
        <v>6805</v>
      </c>
      <c r="F125" s="89">
        <v>7335.8</v>
      </c>
      <c r="G125" s="69">
        <v>7335.8</v>
      </c>
    </row>
    <row r="126" spans="1:7" ht="15">
      <c r="A126" s="20" t="s">
        <v>182</v>
      </c>
      <c r="B126" s="11" t="s">
        <v>165</v>
      </c>
      <c r="C126" s="11" t="s">
        <v>178</v>
      </c>
      <c r="D126" s="11"/>
      <c r="E126" s="88">
        <f>E127</f>
        <v>2323.6</v>
      </c>
      <c r="F126" s="88">
        <f>F127</f>
        <v>1889.7</v>
      </c>
      <c r="G126" s="68">
        <f>G127</f>
        <v>2133.1</v>
      </c>
    </row>
    <row r="127" spans="1:7" ht="15">
      <c r="A127" s="28" t="s">
        <v>23</v>
      </c>
      <c r="B127" s="12" t="s">
        <v>165</v>
      </c>
      <c r="C127" s="12" t="s">
        <v>178</v>
      </c>
      <c r="D127" s="12" t="s">
        <v>24</v>
      </c>
      <c r="E127" s="89">
        <v>2323.6</v>
      </c>
      <c r="F127" s="89">
        <v>1889.7</v>
      </c>
      <c r="G127" s="69">
        <v>2133.1</v>
      </c>
    </row>
    <row r="128" spans="1:7" ht="15">
      <c r="A128" s="4" t="s">
        <v>195</v>
      </c>
      <c r="B128" s="11" t="s">
        <v>165</v>
      </c>
      <c r="C128" s="11" t="s">
        <v>194</v>
      </c>
      <c r="D128" s="11"/>
      <c r="E128" s="88">
        <f>E129</f>
        <v>32</v>
      </c>
      <c r="F128" s="88">
        <f>F129</f>
        <v>32</v>
      </c>
      <c r="G128" s="68">
        <f>G129</f>
        <v>32</v>
      </c>
    </row>
    <row r="129" spans="1:7" ht="15">
      <c r="A129" s="28" t="s">
        <v>23</v>
      </c>
      <c r="B129" s="12" t="s">
        <v>165</v>
      </c>
      <c r="C129" s="12" t="s">
        <v>194</v>
      </c>
      <c r="D129" s="12" t="s">
        <v>24</v>
      </c>
      <c r="E129" s="89">
        <v>32</v>
      </c>
      <c r="F129" s="89">
        <v>32</v>
      </c>
      <c r="G129" s="69">
        <v>32</v>
      </c>
    </row>
    <row r="130" spans="1:7" ht="15.75">
      <c r="A130" s="52" t="s">
        <v>269</v>
      </c>
      <c r="B130" s="14" t="s">
        <v>268</v>
      </c>
      <c r="C130" s="36"/>
      <c r="D130" s="21"/>
      <c r="E130" s="87">
        <f>E131</f>
        <v>10.9</v>
      </c>
      <c r="F130" s="87">
        <f>F131+F133+F135</f>
        <v>0</v>
      </c>
      <c r="G130" s="67">
        <f>G131+G133+G135</f>
        <v>0</v>
      </c>
    </row>
    <row r="131" spans="1:7" ht="15">
      <c r="A131" s="20" t="s">
        <v>182</v>
      </c>
      <c r="B131" s="11" t="s">
        <v>268</v>
      </c>
      <c r="C131" s="11" t="s">
        <v>178</v>
      </c>
      <c r="D131" s="11"/>
      <c r="E131" s="88">
        <f>E132</f>
        <v>10.9</v>
      </c>
      <c r="F131" s="88">
        <f>F132</f>
        <v>0</v>
      </c>
      <c r="G131" s="68">
        <f>G132</f>
        <v>0</v>
      </c>
    </row>
    <row r="132" spans="1:7" ht="15">
      <c r="A132" s="28" t="s">
        <v>23</v>
      </c>
      <c r="B132" s="12" t="s">
        <v>268</v>
      </c>
      <c r="C132" s="12" t="s">
        <v>178</v>
      </c>
      <c r="D132" s="12" t="s">
        <v>24</v>
      </c>
      <c r="E132" s="89">
        <v>10.9</v>
      </c>
      <c r="F132" s="89">
        <v>0</v>
      </c>
      <c r="G132" s="69">
        <v>0</v>
      </c>
    </row>
    <row r="133" spans="1:7" ht="60.75">
      <c r="A133" s="186" t="s">
        <v>260</v>
      </c>
      <c r="B133" s="14" t="s">
        <v>259</v>
      </c>
      <c r="C133" s="36"/>
      <c r="D133" s="21"/>
      <c r="E133" s="87">
        <f>E134</f>
        <v>1580</v>
      </c>
      <c r="F133" s="87">
        <f>F134+F136+F138</f>
        <v>0</v>
      </c>
      <c r="G133" s="67">
        <f>G134+G136+G138</f>
        <v>0</v>
      </c>
    </row>
    <row r="134" spans="1:7" ht="15">
      <c r="A134" s="20" t="s">
        <v>182</v>
      </c>
      <c r="B134" s="11" t="s">
        <v>259</v>
      </c>
      <c r="C134" s="11" t="s">
        <v>178</v>
      </c>
      <c r="D134" s="11"/>
      <c r="E134" s="88">
        <f>E135</f>
        <v>1580</v>
      </c>
      <c r="F134" s="88">
        <f>F135</f>
        <v>0</v>
      </c>
      <c r="G134" s="68">
        <f>G135</f>
        <v>0</v>
      </c>
    </row>
    <row r="135" spans="1:7" ht="15">
      <c r="A135" s="28" t="s">
        <v>23</v>
      </c>
      <c r="B135" s="12" t="s">
        <v>259</v>
      </c>
      <c r="C135" s="12" t="s">
        <v>178</v>
      </c>
      <c r="D135" s="12" t="s">
        <v>24</v>
      </c>
      <c r="E135" s="89">
        <v>1580</v>
      </c>
      <c r="F135" s="89">
        <v>0</v>
      </c>
      <c r="G135" s="69">
        <v>0</v>
      </c>
    </row>
    <row r="136" spans="1:7" ht="67.5" customHeight="1">
      <c r="A136" s="164" t="s">
        <v>227</v>
      </c>
      <c r="B136" s="11" t="s">
        <v>166</v>
      </c>
      <c r="C136" s="34"/>
      <c r="D136" s="34"/>
      <c r="E136" s="104">
        <f aca="true" t="shared" si="18" ref="E136:G137">E137</f>
        <v>2574.8</v>
      </c>
      <c r="F136" s="104">
        <f t="shared" si="18"/>
        <v>0</v>
      </c>
      <c r="G136" s="78">
        <f t="shared" si="18"/>
        <v>0</v>
      </c>
    </row>
    <row r="137" spans="1:7" ht="45">
      <c r="A137" s="20" t="s">
        <v>193</v>
      </c>
      <c r="B137" s="11" t="s">
        <v>166</v>
      </c>
      <c r="C137" s="11" t="s">
        <v>192</v>
      </c>
      <c r="D137" s="11"/>
      <c r="E137" s="88">
        <f t="shared" si="18"/>
        <v>2574.8</v>
      </c>
      <c r="F137" s="88">
        <f t="shared" si="18"/>
        <v>0</v>
      </c>
      <c r="G137" s="68">
        <f t="shared" si="18"/>
        <v>0</v>
      </c>
    </row>
    <row r="138" spans="1:7" ht="15">
      <c r="A138" s="28" t="s">
        <v>23</v>
      </c>
      <c r="B138" s="12" t="s">
        <v>166</v>
      </c>
      <c r="C138" s="12" t="s">
        <v>192</v>
      </c>
      <c r="D138" s="12" t="s">
        <v>24</v>
      </c>
      <c r="E138" s="89">
        <v>2574.8</v>
      </c>
      <c r="F138" s="89">
        <v>0</v>
      </c>
      <c r="G138" s="69">
        <v>0</v>
      </c>
    </row>
    <row r="139" spans="1:7" ht="15.75">
      <c r="A139" s="50" t="s">
        <v>157</v>
      </c>
      <c r="B139" s="6" t="s">
        <v>167</v>
      </c>
      <c r="C139" s="6"/>
      <c r="D139" s="6"/>
      <c r="E139" s="85">
        <f>E140</f>
        <v>196.8</v>
      </c>
      <c r="F139" s="85">
        <f>F140</f>
        <v>280</v>
      </c>
      <c r="G139" s="65">
        <f>G140</f>
        <v>280</v>
      </c>
    </row>
    <row r="140" spans="1:7" ht="15.75">
      <c r="A140" s="51" t="s">
        <v>158</v>
      </c>
      <c r="B140" s="33" t="s">
        <v>168</v>
      </c>
      <c r="C140" s="16"/>
      <c r="D140" s="16"/>
      <c r="E140" s="108">
        <f aca="true" t="shared" si="19" ref="E140:G141">E141</f>
        <v>196.8</v>
      </c>
      <c r="F140" s="108">
        <f t="shared" si="19"/>
        <v>280</v>
      </c>
      <c r="G140" s="109">
        <f t="shared" si="19"/>
        <v>280</v>
      </c>
    </row>
    <row r="141" spans="1:7" ht="15">
      <c r="A141" s="20" t="s">
        <v>182</v>
      </c>
      <c r="B141" s="11" t="s">
        <v>168</v>
      </c>
      <c r="C141" s="11" t="s">
        <v>178</v>
      </c>
      <c r="D141" s="11"/>
      <c r="E141" s="88">
        <f t="shared" si="19"/>
        <v>196.8</v>
      </c>
      <c r="F141" s="88">
        <f t="shared" si="19"/>
        <v>280</v>
      </c>
      <c r="G141" s="68">
        <f t="shared" si="19"/>
        <v>280</v>
      </c>
    </row>
    <row r="142" spans="1:7" ht="15">
      <c r="A142" s="28" t="s">
        <v>31</v>
      </c>
      <c r="B142" s="12" t="s">
        <v>168</v>
      </c>
      <c r="C142" s="12" t="s">
        <v>178</v>
      </c>
      <c r="D142" s="12" t="s">
        <v>32</v>
      </c>
      <c r="E142" s="89">
        <v>196.8</v>
      </c>
      <c r="F142" s="89">
        <v>280</v>
      </c>
      <c r="G142" s="69">
        <v>280</v>
      </c>
    </row>
    <row r="143" spans="1:7" ht="31.5">
      <c r="A143" s="146" t="s">
        <v>230</v>
      </c>
      <c r="B143" s="6" t="s">
        <v>228</v>
      </c>
      <c r="C143" s="6"/>
      <c r="D143" s="6"/>
      <c r="E143" s="85">
        <f>E147+E144</f>
        <v>1073.1</v>
      </c>
      <c r="F143" s="85">
        <f>F147</f>
        <v>0</v>
      </c>
      <c r="G143" s="65">
        <f>G147</f>
        <v>0</v>
      </c>
    </row>
    <row r="144" spans="1:7" ht="15.75">
      <c r="A144" s="52" t="s">
        <v>269</v>
      </c>
      <c r="B144" s="29" t="s">
        <v>270</v>
      </c>
      <c r="C144" s="16"/>
      <c r="D144" s="16"/>
      <c r="E144" s="108">
        <f aca="true" t="shared" si="20" ref="E144:G145">E145</f>
        <v>20.5</v>
      </c>
      <c r="F144" s="108">
        <f t="shared" si="20"/>
        <v>0</v>
      </c>
      <c r="G144" s="109">
        <f t="shared" si="20"/>
        <v>0</v>
      </c>
    </row>
    <row r="145" spans="1:7" ht="15">
      <c r="A145" s="20" t="s">
        <v>182</v>
      </c>
      <c r="B145" s="17" t="s">
        <v>270</v>
      </c>
      <c r="C145" s="11" t="s">
        <v>178</v>
      </c>
      <c r="D145" s="11"/>
      <c r="E145" s="88">
        <f t="shared" si="20"/>
        <v>20.5</v>
      </c>
      <c r="F145" s="88">
        <f t="shared" si="20"/>
        <v>0</v>
      </c>
      <c r="G145" s="68">
        <f t="shared" si="20"/>
        <v>0</v>
      </c>
    </row>
    <row r="146" spans="1:7" ht="15">
      <c r="A146" s="28" t="s">
        <v>23</v>
      </c>
      <c r="B146" s="18" t="s">
        <v>270</v>
      </c>
      <c r="C146" s="12" t="s">
        <v>178</v>
      </c>
      <c r="D146" s="12" t="s">
        <v>24</v>
      </c>
      <c r="E146" s="89">
        <v>20.5</v>
      </c>
      <c r="F146" s="89">
        <v>0</v>
      </c>
      <c r="G146" s="69">
        <v>0</v>
      </c>
    </row>
    <row r="147" spans="1:7" ht="15.75">
      <c r="A147" s="52" t="s">
        <v>179</v>
      </c>
      <c r="B147" s="29" t="s">
        <v>229</v>
      </c>
      <c r="C147" s="16"/>
      <c r="D147" s="16"/>
      <c r="E147" s="108">
        <f aca="true" t="shared" si="21" ref="E147:G148">E148</f>
        <v>1052.6</v>
      </c>
      <c r="F147" s="108">
        <f t="shared" si="21"/>
        <v>0</v>
      </c>
      <c r="G147" s="109">
        <f t="shared" si="21"/>
        <v>0</v>
      </c>
    </row>
    <row r="148" spans="1:7" ht="15">
      <c r="A148" s="20" t="s">
        <v>182</v>
      </c>
      <c r="B148" s="17" t="s">
        <v>229</v>
      </c>
      <c r="C148" s="11" t="s">
        <v>178</v>
      </c>
      <c r="D148" s="11"/>
      <c r="E148" s="88">
        <f t="shared" si="21"/>
        <v>1052.6</v>
      </c>
      <c r="F148" s="88">
        <f t="shared" si="21"/>
        <v>0</v>
      </c>
      <c r="G148" s="68">
        <f t="shared" si="21"/>
        <v>0</v>
      </c>
    </row>
    <row r="149" spans="1:7" ht="15">
      <c r="A149" s="28" t="s">
        <v>23</v>
      </c>
      <c r="B149" s="18" t="s">
        <v>229</v>
      </c>
      <c r="C149" s="12" t="s">
        <v>178</v>
      </c>
      <c r="D149" s="12" t="s">
        <v>24</v>
      </c>
      <c r="E149" s="89">
        <v>1052.6</v>
      </c>
      <c r="F149" s="89">
        <v>0</v>
      </c>
      <c r="G149" s="69">
        <v>0</v>
      </c>
    </row>
    <row r="150" spans="1:7" ht="45.75">
      <c r="A150" s="50" t="s">
        <v>159</v>
      </c>
      <c r="B150" s="6" t="s">
        <v>169</v>
      </c>
      <c r="C150" s="6"/>
      <c r="D150" s="6"/>
      <c r="E150" s="85">
        <f aca="true" t="shared" si="22" ref="E150:F153">E151</f>
        <v>25.7</v>
      </c>
      <c r="F150" s="85">
        <f t="shared" si="22"/>
        <v>85</v>
      </c>
      <c r="G150" s="65">
        <f>G151</f>
        <v>85</v>
      </c>
    </row>
    <row r="151" spans="1:7" ht="15.75">
      <c r="A151" s="50" t="s">
        <v>160</v>
      </c>
      <c r="B151" s="6" t="s">
        <v>191</v>
      </c>
      <c r="C151" s="3"/>
      <c r="D151" s="3"/>
      <c r="E151" s="94">
        <f t="shared" si="22"/>
        <v>25.7</v>
      </c>
      <c r="F151" s="94">
        <f t="shared" si="22"/>
        <v>85</v>
      </c>
      <c r="G151" s="95">
        <f>G152</f>
        <v>85</v>
      </c>
    </row>
    <row r="152" spans="1:7" ht="15.75">
      <c r="A152" s="52" t="s">
        <v>161</v>
      </c>
      <c r="B152" s="14" t="s">
        <v>170</v>
      </c>
      <c r="C152" s="36"/>
      <c r="D152" s="21"/>
      <c r="E152" s="87">
        <f t="shared" si="22"/>
        <v>25.7</v>
      </c>
      <c r="F152" s="87">
        <f t="shared" si="22"/>
        <v>85</v>
      </c>
      <c r="G152" s="67">
        <f>G153</f>
        <v>85</v>
      </c>
    </row>
    <row r="153" spans="1:7" ht="15">
      <c r="A153" s="20" t="s">
        <v>182</v>
      </c>
      <c r="B153" s="11" t="s">
        <v>170</v>
      </c>
      <c r="C153" s="11" t="s">
        <v>178</v>
      </c>
      <c r="D153" s="11"/>
      <c r="E153" s="88">
        <f t="shared" si="22"/>
        <v>25.7</v>
      </c>
      <c r="F153" s="88">
        <f t="shared" si="22"/>
        <v>85</v>
      </c>
      <c r="G153" s="68">
        <f>G154</f>
        <v>85</v>
      </c>
    </row>
    <row r="154" spans="1:7" ht="15">
      <c r="A154" s="30" t="s">
        <v>34</v>
      </c>
      <c r="B154" s="12" t="s">
        <v>170</v>
      </c>
      <c r="C154" s="12" t="s">
        <v>178</v>
      </c>
      <c r="D154" s="12" t="s">
        <v>33</v>
      </c>
      <c r="E154" s="89">
        <v>25.7</v>
      </c>
      <c r="F154" s="89">
        <v>85</v>
      </c>
      <c r="G154" s="69">
        <v>85</v>
      </c>
    </row>
    <row r="155" spans="1:7" ht="30.75">
      <c r="A155" s="50" t="s">
        <v>155</v>
      </c>
      <c r="B155" s="6" t="s">
        <v>171</v>
      </c>
      <c r="C155" s="6"/>
      <c r="D155" s="6"/>
      <c r="E155" s="85">
        <f>E156</f>
        <v>950</v>
      </c>
      <c r="F155" s="85">
        <f>F156</f>
        <v>2226.9</v>
      </c>
      <c r="G155" s="65">
        <f>G156</f>
        <v>0</v>
      </c>
    </row>
    <row r="156" spans="1:7" ht="15.75">
      <c r="A156" s="50" t="s">
        <v>232</v>
      </c>
      <c r="B156" s="6" t="s">
        <v>172</v>
      </c>
      <c r="C156" s="6"/>
      <c r="D156" s="6"/>
      <c r="E156" s="85">
        <f>E161+E157</f>
        <v>950</v>
      </c>
      <c r="F156" s="85">
        <f>F161</f>
        <v>2226.9</v>
      </c>
      <c r="G156" s="65">
        <f>G161</f>
        <v>0</v>
      </c>
    </row>
    <row r="157" spans="1:7" ht="15.75">
      <c r="A157" s="141" t="s">
        <v>272</v>
      </c>
      <c r="B157" s="53" t="s">
        <v>271</v>
      </c>
      <c r="C157" s="3"/>
      <c r="D157" s="3"/>
      <c r="E157" s="94">
        <f aca="true" t="shared" si="23" ref="E157:G158">E158</f>
        <v>950</v>
      </c>
      <c r="F157" s="94">
        <f t="shared" si="23"/>
        <v>0</v>
      </c>
      <c r="G157" s="95">
        <f t="shared" si="23"/>
        <v>0</v>
      </c>
    </row>
    <row r="158" spans="1:7" ht="15">
      <c r="A158" s="20" t="s">
        <v>182</v>
      </c>
      <c r="B158" s="11" t="s">
        <v>271</v>
      </c>
      <c r="C158" s="11" t="s">
        <v>178</v>
      </c>
      <c r="D158" s="11"/>
      <c r="E158" s="88">
        <f t="shared" si="23"/>
        <v>950</v>
      </c>
      <c r="F158" s="88">
        <f t="shared" si="23"/>
        <v>0</v>
      </c>
      <c r="G158" s="68">
        <f t="shared" si="23"/>
        <v>0</v>
      </c>
    </row>
    <row r="159" spans="1:7" ht="15">
      <c r="A159" s="28" t="s">
        <v>23</v>
      </c>
      <c r="B159" s="12" t="s">
        <v>271</v>
      </c>
      <c r="C159" s="12" t="s">
        <v>178</v>
      </c>
      <c r="D159" s="12" t="s">
        <v>24</v>
      </c>
      <c r="E159" s="89">
        <v>950</v>
      </c>
      <c r="F159" s="89">
        <v>0</v>
      </c>
      <c r="G159" s="69">
        <v>0</v>
      </c>
    </row>
    <row r="160" spans="1:7" ht="30.75">
      <c r="A160" s="141" t="s">
        <v>241</v>
      </c>
      <c r="B160" s="53" t="s">
        <v>231</v>
      </c>
      <c r="C160" s="3"/>
      <c r="D160" s="3"/>
      <c r="E160" s="94">
        <f aca="true" t="shared" si="24" ref="E160:G161">E161</f>
        <v>0</v>
      </c>
      <c r="F160" s="94">
        <f t="shared" si="24"/>
        <v>2226.9</v>
      </c>
      <c r="G160" s="95">
        <f t="shared" si="24"/>
        <v>0</v>
      </c>
    </row>
    <row r="161" spans="1:7" ht="15">
      <c r="A161" s="20" t="s">
        <v>182</v>
      </c>
      <c r="B161" s="11" t="s">
        <v>231</v>
      </c>
      <c r="C161" s="11" t="s">
        <v>178</v>
      </c>
      <c r="D161" s="11"/>
      <c r="E161" s="88">
        <f t="shared" si="24"/>
        <v>0</v>
      </c>
      <c r="F161" s="88">
        <f t="shared" si="24"/>
        <v>2226.9</v>
      </c>
      <c r="G161" s="68">
        <f t="shared" si="24"/>
        <v>0</v>
      </c>
    </row>
    <row r="162" spans="1:7" ht="15">
      <c r="A162" s="28" t="s">
        <v>23</v>
      </c>
      <c r="B162" s="12" t="s">
        <v>231</v>
      </c>
      <c r="C162" s="12" t="s">
        <v>178</v>
      </c>
      <c r="D162" s="12" t="s">
        <v>24</v>
      </c>
      <c r="E162" s="89">
        <v>0</v>
      </c>
      <c r="F162" s="89">
        <v>2226.9</v>
      </c>
      <c r="G162" s="69">
        <v>0</v>
      </c>
    </row>
    <row r="163" spans="1:7" ht="45.75">
      <c r="A163" s="48" t="s">
        <v>129</v>
      </c>
      <c r="B163" s="7" t="s">
        <v>130</v>
      </c>
      <c r="C163" s="37"/>
      <c r="D163" s="37"/>
      <c r="E163" s="85">
        <f aca="true" t="shared" si="25" ref="E163:F166">E164</f>
        <v>10</v>
      </c>
      <c r="F163" s="85">
        <f t="shared" si="25"/>
        <v>10</v>
      </c>
      <c r="G163" s="65">
        <f>G164</f>
        <v>20</v>
      </c>
    </row>
    <row r="164" spans="1:7" ht="30.75">
      <c r="A164" s="48" t="s">
        <v>131</v>
      </c>
      <c r="B164" s="7" t="s">
        <v>132</v>
      </c>
      <c r="C164" s="37"/>
      <c r="D164" s="37"/>
      <c r="E164" s="85">
        <f t="shared" si="25"/>
        <v>10</v>
      </c>
      <c r="F164" s="85">
        <f t="shared" si="25"/>
        <v>10</v>
      </c>
      <c r="G164" s="65">
        <f>G165</f>
        <v>20</v>
      </c>
    </row>
    <row r="165" spans="1:7" ht="15">
      <c r="A165" s="30" t="s">
        <v>133</v>
      </c>
      <c r="B165" s="29" t="s">
        <v>134</v>
      </c>
      <c r="C165" s="21"/>
      <c r="D165" s="21"/>
      <c r="E165" s="101">
        <f t="shared" si="25"/>
        <v>10</v>
      </c>
      <c r="F165" s="101">
        <f t="shared" si="25"/>
        <v>10</v>
      </c>
      <c r="G165" s="76">
        <f>G166</f>
        <v>20</v>
      </c>
    </row>
    <row r="166" spans="1:7" ht="15">
      <c r="A166" s="20" t="s">
        <v>182</v>
      </c>
      <c r="B166" s="17" t="s">
        <v>134</v>
      </c>
      <c r="C166" s="11" t="s">
        <v>178</v>
      </c>
      <c r="D166" s="11"/>
      <c r="E166" s="88">
        <f t="shared" si="25"/>
        <v>10</v>
      </c>
      <c r="F166" s="88">
        <f t="shared" si="25"/>
        <v>10</v>
      </c>
      <c r="G166" s="68">
        <f>G167</f>
        <v>20</v>
      </c>
    </row>
    <row r="167" spans="1:7" ht="30">
      <c r="A167" s="28" t="s">
        <v>221</v>
      </c>
      <c r="B167" s="18" t="s">
        <v>134</v>
      </c>
      <c r="C167" s="12" t="s">
        <v>178</v>
      </c>
      <c r="D167" s="12" t="s">
        <v>12</v>
      </c>
      <c r="E167" s="89">
        <v>10</v>
      </c>
      <c r="F167" s="89">
        <v>10</v>
      </c>
      <c r="G167" s="69">
        <v>20</v>
      </c>
    </row>
    <row r="168" spans="1:7" ht="15.75">
      <c r="A168" s="147" t="s">
        <v>93</v>
      </c>
      <c r="B168" s="9" t="s">
        <v>92</v>
      </c>
      <c r="C168" s="15"/>
      <c r="D168" s="15"/>
      <c r="E168" s="90">
        <f>E169</f>
        <v>27211.7</v>
      </c>
      <c r="F168" s="90">
        <f>F169</f>
        <v>11275.099999999999</v>
      </c>
      <c r="G168" s="70">
        <f>G169</f>
        <v>15328.899999999998</v>
      </c>
    </row>
    <row r="169" spans="1:8" ht="15">
      <c r="A169" s="48" t="s">
        <v>41</v>
      </c>
      <c r="B169" s="7" t="s">
        <v>91</v>
      </c>
      <c r="C169" s="8"/>
      <c r="D169" s="7"/>
      <c r="E169" s="110">
        <f>+E177+E183+E189+E195+E201+E206+E209+E212+E215+E220+E226+E231+E234+E242+E245+E259+E262+E268+E253+E170+E186+E223+E198+E265+E250+E180+E192+E256+E239</f>
        <v>27211.7</v>
      </c>
      <c r="F169" s="110">
        <f>+F177+F183+F189+F195+F201+F206+F209+F212+F215+F220+F226+F231+F234+F242+F245+F259+F262+F268+F253+F170+F186+F223+F198+F265+F250+F180</f>
        <v>11275.099999999999</v>
      </c>
      <c r="G169" s="79">
        <f>+G177+G183+G189+G195+G201+G206+G209+G212+G215+G220+G226+G231+G234+G242+G245+G259+G262+G268+G253+G170+G186+G223+G198+G265+G250+G180</f>
        <v>15328.899999999998</v>
      </c>
      <c r="H169" s="45"/>
    </row>
    <row r="170" spans="1:8" ht="15">
      <c r="A170" s="30" t="s">
        <v>89</v>
      </c>
      <c r="B170" s="14" t="s">
        <v>90</v>
      </c>
      <c r="C170" s="29"/>
      <c r="D170" s="14"/>
      <c r="E170" s="87">
        <f>E171+E173+E175</f>
        <v>8771.2</v>
      </c>
      <c r="F170" s="87">
        <f>F171+F173+F175</f>
        <v>8361.3</v>
      </c>
      <c r="G170" s="67">
        <f>G171+G173+G175</f>
        <v>8361.3</v>
      </c>
      <c r="H170" s="45"/>
    </row>
    <row r="171" spans="1:8" ht="45">
      <c r="A171" s="20" t="s">
        <v>193</v>
      </c>
      <c r="B171" s="17" t="s">
        <v>90</v>
      </c>
      <c r="C171" s="17" t="s">
        <v>192</v>
      </c>
      <c r="D171" s="17"/>
      <c r="E171" s="91">
        <f>E172</f>
        <v>6876.6</v>
      </c>
      <c r="F171" s="91">
        <f>F172</f>
        <v>7233.9</v>
      </c>
      <c r="G171" s="71">
        <f>G172</f>
        <v>7233.9</v>
      </c>
      <c r="H171" s="45"/>
    </row>
    <row r="172" spans="1:7" ht="15">
      <c r="A172" s="28" t="s">
        <v>49</v>
      </c>
      <c r="B172" s="18" t="s">
        <v>90</v>
      </c>
      <c r="C172" s="18" t="s">
        <v>192</v>
      </c>
      <c r="D172" s="18" t="s">
        <v>48</v>
      </c>
      <c r="E172" s="111">
        <v>6876.6</v>
      </c>
      <c r="F172" s="111">
        <v>7233.9</v>
      </c>
      <c r="G172" s="80">
        <v>7233.9</v>
      </c>
    </row>
    <row r="173" spans="1:7" ht="15">
      <c r="A173" s="20" t="s">
        <v>182</v>
      </c>
      <c r="B173" s="29" t="s">
        <v>90</v>
      </c>
      <c r="C173" s="11" t="s">
        <v>178</v>
      </c>
      <c r="D173" s="29"/>
      <c r="E173" s="112">
        <f>E174</f>
        <v>1892.6</v>
      </c>
      <c r="F173" s="112">
        <f>F174</f>
        <v>1125.4</v>
      </c>
      <c r="G173" s="81">
        <f>G174</f>
        <v>1125.4</v>
      </c>
    </row>
    <row r="174" spans="1:7" ht="15">
      <c r="A174" s="28" t="s">
        <v>49</v>
      </c>
      <c r="B174" s="18" t="s">
        <v>90</v>
      </c>
      <c r="C174" s="12" t="s">
        <v>178</v>
      </c>
      <c r="D174" s="18" t="s">
        <v>48</v>
      </c>
      <c r="E174" s="111">
        <v>1892.6</v>
      </c>
      <c r="F174" s="111">
        <v>1125.4</v>
      </c>
      <c r="G174" s="80">
        <v>1125.4</v>
      </c>
    </row>
    <row r="175" spans="1:7" ht="15">
      <c r="A175" s="4" t="s">
        <v>195</v>
      </c>
      <c r="B175" s="29" t="s">
        <v>90</v>
      </c>
      <c r="C175" s="29" t="s">
        <v>194</v>
      </c>
      <c r="D175" s="29"/>
      <c r="E175" s="112">
        <f>E176</f>
        <v>2</v>
      </c>
      <c r="F175" s="112">
        <f>F176</f>
        <v>2</v>
      </c>
      <c r="G175" s="81">
        <f>G176</f>
        <v>2</v>
      </c>
    </row>
    <row r="176" spans="1:7" ht="15">
      <c r="A176" s="28" t="s">
        <v>49</v>
      </c>
      <c r="B176" s="18" t="s">
        <v>90</v>
      </c>
      <c r="C176" s="18" t="s">
        <v>194</v>
      </c>
      <c r="D176" s="18" t="s">
        <v>48</v>
      </c>
      <c r="E176" s="111">
        <v>2</v>
      </c>
      <c r="F176" s="111">
        <v>2</v>
      </c>
      <c r="G176" s="80">
        <v>2</v>
      </c>
    </row>
    <row r="177" spans="1:7" ht="15">
      <c r="A177" s="30" t="s">
        <v>94</v>
      </c>
      <c r="B177" s="14" t="s">
        <v>95</v>
      </c>
      <c r="C177" s="14"/>
      <c r="D177" s="14"/>
      <c r="E177" s="113">
        <f aca="true" t="shared" si="26" ref="E177:G178">E178</f>
        <v>507.70000000000005</v>
      </c>
      <c r="F177" s="113">
        <f t="shared" si="26"/>
        <v>614.4</v>
      </c>
      <c r="G177" s="114">
        <f t="shared" si="26"/>
        <v>648.8</v>
      </c>
    </row>
    <row r="178" spans="1:7" ht="15">
      <c r="A178" s="27" t="s">
        <v>199</v>
      </c>
      <c r="B178" s="31" t="s">
        <v>95</v>
      </c>
      <c r="C178" s="11" t="s">
        <v>198</v>
      </c>
      <c r="D178" s="31"/>
      <c r="E178" s="115">
        <f t="shared" si="26"/>
        <v>507.70000000000005</v>
      </c>
      <c r="F178" s="115">
        <f t="shared" si="26"/>
        <v>614.4</v>
      </c>
      <c r="G178" s="116">
        <f t="shared" si="26"/>
        <v>648.8</v>
      </c>
    </row>
    <row r="179" spans="1:7" ht="15">
      <c r="A179" s="28" t="s">
        <v>25</v>
      </c>
      <c r="B179" s="32" t="s">
        <v>95</v>
      </c>
      <c r="C179" s="12" t="s">
        <v>198</v>
      </c>
      <c r="D179" s="32" t="s">
        <v>26</v>
      </c>
      <c r="E179" s="117">
        <f>580.2-72.5</f>
        <v>507.70000000000005</v>
      </c>
      <c r="F179" s="117">
        <v>614.4</v>
      </c>
      <c r="G179" s="118">
        <v>648.8</v>
      </c>
    </row>
    <row r="180" spans="1:7" ht="15">
      <c r="A180" s="148" t="s">
        <v>233</v>
      </c>
      <c r="B180" s="130" t="s">
        <v>234</v>
      </c>
      <c r="C180" s="130"/>
      <c r="D180" s="130"/>
      <c r="E180" s="136">
        <f aca="true" t="shared" si="27" ref="E180:G181">E181</f>
        <v>100</v>
      </c>
      <c r="F180" s="136">
        <f t="shared" si="27"/>
        <v>0</v>
      </c>
      <c r="G180" s="149">
        <f t="shared" si="27"/>
        <v>0</v>
      </c>
    </row>
    <row r="181" spans="1:7" ht="15">
      <c r="A181" s="150" t="s">
        <v>235</v>
      </c>
      <c r="B181" s="135" t="s">
        <v>234</v>
      </c>
      <c r="C181" s="135" t="s">
        <v>236</v>
      </c>
      <c r="D181" s="135"/>
      <c r="E181" s="151">
        <f t="shared" si="27"/>
        <v>100</v>
      </c>
      <c r="F181" s="151">
        <f t="shared" si="27"/>
        <v>0</v>
      </c>
      <c r="G181" s="152">
        <f t="shared" si="27"/>
        <v>0</v>
      </c>
    </row>
    <row r="182" spans="1:7" ht="15">
      <c r="A182" s="153" t="s">
        <v>237</v>
      </c>
      <c r="B182" s="134" t="s">
        <v>234</v>
      </c>
      <c r="C182" s="134" t="s">
        <v>236</v>
      </c>
      <c r="D182" s="134" t="s">
        <v>238</v>
      </c>
      <c r="E182" s="154">
        <v>100</v>
      </c>
      <c r="F182" s="154">
        <v>0</v>
      </c>
      <c r="G182" s="155">
        <v>0</v>
      </c>
    </row>
    <row r="183" spans="1:7" ht="30">
      <c r="A183" s="30" t="s">
        <v>59</v>
      </c>
      <c r="B183" s="14" t="s">
        <v>60</v>
      </c>
      <c r="C183" s="14"/>
      <c r="D183" s="14"/>
      <c r="E183" s="119">
        <f aca="true" t="shared" si="28" ref="E183:G184">E184</f>
        <v>11.5</v>
      </c>
      <c r="F183" s="119">
        <f t="shared" si="28"/>
        <v>11.5</v>
      </c>
      <c r="G183" s="120">
        <f t="shared" si="28"/>
        <v>11.5</v>
      </c>
    </row>
    <row r="184" spans="1:7" ht="15">
      <c r="A184" s="4" t="s">
        <v>199</v>
      </c>
      <c r="B184" s="11" t="s">
        <v>60</v>
      </c>
      <c r="C184" s="11" t="s">
        <v>198</v>
      </c>
      <c r="D184" s="11"/>
      <c r="E184" s="88">
        <f t="shared" si="28"/>
        <v>11.5</v>
      </c>
      <c r="F184" s="88">
        <f t="shared" si="28"/>
        <v>11.5</v>
      </c>
      <c r="G184" s="68">
        <f t="shared" si="28"/>
        <v>11.5</v>
      </c>
    </row>
    <row r="185" spans="1:7" ht="15">
      <c r="A185" s="28" t="s">
        <v>9</v>
      </c>
      <c r="B185" s="12" t="s">
        <v>60</v>
      </c>
      <c r="C185" s="12" t="s">
        <v>198</v>
      </c>
      <c r="D185" s="12" t="s">
        <v>30</v>
      </c>
      <c r="E185" s="89">
        <v>11.5</v>
      </c>
      <c r="F185" s="89">
        <v>11.5</v>
      </c>
      <c r="G185" s="69">
        <v>11.5</v>
      </c>
    </row>
    <row r="186" spans="1:7" ht="30">
      <c r="A186" s="62" t="s">
        <v>136</v>
      </c>
      <c r="B186" s="39" t="s">
        <v>137</v>
      </c>
      <c r="C186" s="11"/>
      <c r="D186" s="11"/>
      <c r="E186" s="101">
        <f aca="true" t="shared" si="29" ref="E186:G187">E187</f>
        <v>17.3</v>
      </c>
      <c r="F186" s="101">
        <f t="shared" si="29"/>
        <v>17.3</v>
      </c>
      <c r="G186" s="76">
        <f t="shared" si="29"/>
        <v>17.3</v>
      </c>
    </row>
    <row r="187" spans="1:7" ht="15">
      <c r="A187" s="63" t="s">
        <v>199</v>
      </c>
      <c r="B187" s="41" t="s">
        <v>137</v>
      </c>
      <c r="C187" s="11" t="s">
        <v>198</v>
      </c>
      <c r="D187" s="11"/>
      <c r="E187" s="88">
        <f t="shared" si="29"/>
        <v>17.3</v>
      </c>
      <c r="F187" s="88">
        <f t="shared" si="29"/>
        <v>17.3</v>
      </c>
      <c r="G187" s="68">
        <f t="shared" si="29"/>
        <v>17.3</v>
      </c>
    </row>
    <row r="188" spans="1:7" ht="15">
      <c r="A188" s="28" t="s">
        <v>9</v>
      </c>
      <c r="B188" s="40" t="s">
        <v>137</v>
      </c>
      <c r="C188" s="12" t="s">
        <v>198</v>
      </c>
      <c r="D188" s="12" t="s">
        <v>30</v>
      </c>
      <c r="E188" s="89">
        <v>17.3</v>
      </c>
      <c r="F188" s="89">
        <v>17.3</v>
      </c>
      <c r="G188" s="69">
        <v>17.3</v>
      </c>
    </row>
    <row r="189" spans="1:7" ht="15">
      <c r="A189" s="61" t="s">
        <v>57</v>
      </c>
      <c r="B189" s="10" t="s">
        <v>58</v>
      </c>
      <c r="C189" s="10"/>
      <c r="D189" s="10"/>
      <c r="E189" s="93">
        <f aca="true" t="shared" si="30" ref="E189:G190">E190</f>
        <v>250</v>
      </c>
      <c r="F189" s="93">
        <f t="shared" si="30"/>
        <v>0</v>
      </c>
      <c r="G189" s="73">
        <f t="shared" si="30"/>
        <v>0</v>
      </c>
    </row>
    <row r="190" spans="1:7" ht="15">
      <c r="A190" s="27" t="s">
        <v>195</v>
      </c>
      <c r="B190" s="11" t="s">
        <v>58</v>
      </c>
      <c r="C190" s="11" t="s">
        <v>194</v>
      </c>
      <c r="D190" s="11"/>
      <c r="E190" s="88">
        <f t="shared" si="30"/>
        <v>250</v>
      </c>
      <c r="F190" s="88">
        <f t="shared" si="30"/>
        <v>0</v>
      </c>
      <c r="G190" s="68">
        <f t="shared" si="30"/>
        <v>0</v>
      </c>
    </row>
    <row r="191" spans="1:7" ht="15">
      <c r="A191" s="28" t="s">
        <v>8</v>
      </c>
      <c r="B191" s="12" t="s">
        <v>58</v>
      </c>
      <c r="C191" s="12" t="s">
        <v>194</v>
      </c>
      <c r="D191" s="12" t="s">
        <v>7</v>
      </c>
      <c r="E191" s="89">
        <v>250</v>
      </c>
      <c r="F191" s="89">
        <v>0</v>
      </c>
      <c r="G191" s="69">
        <v>0</v>
      </c>
    </row>
    <row r="192" spans="1:7" ht="30">
      <c r="A192" s="30" t="s">
        <v>250</v>
      </c>
      <c r="B192" s="14" t="s">
        <v>249</v>
      </c>
      <c r="C192" s="14"/>
      <c r="D192" s="14"/>
      <c r="E192" s="87">
        <f aca="true" t="shared" si="31" ref="E192:G193">E193</f>
        <v>10.3</v>
      </c>
      <c r="F192" s="87">
        <f t="shared" si="31"/>
        <v>0</v>
      </c>
      <c r="G192" s="67">
        <f t="shared" si="31"/>
        <v>0</v>
      </c>
    </row>
    <row r="193" spans="1:7" ht="15">
      <c r="A193" s="27" t="s">
        <v>195</v>
      </c>
      <c r="B193" s="11" t="s">
        <v>249</v>
      </c>
      <c r="C193" s="11" t="s">
        <v>194</v>
      </c>
      <c r="D193" s="11"/>
      <c r="E193" s="88">
        <f t="shared" si="31"/>
        <v>10.3</v>
      </c>
      <c r="F193" s="88">
        <f t="shared" si="31"/>
        <v>0</v>
      </c>
      <c r="G193" s="68">
        <f t="shared" si="31"/>
        <v>0</v>
      </c>
    </row>
    <row r="194" spans="1:7" ht="15">
      <c r="A194" s="28" t="s">
        <v>9</v>
      </c>
      <c r="B194" s="12" t="s">
        <v>249</v>
      </c>
      <c r="C194" s="12" t="s">
        <v>194</v>
      </c>
      <c r="D194" s="12" t="s">
        <v>30</v>
      </c>
      <c r="E194" s="89">
        <v>10.3</v>
      </c>
      <c r="F194" s="89">
        <v>0</v>
      </c>
      <c r="G194" s="69">
        <v>0</v>
      </c>
    </row>
    <row r="195" spans="1:7" ht="15">
      <c r="A195" s="30" t="s">
        <v>61</v>
      </c>
      <c r="B195" s="14" t="s">
        <v>62</v>
      </c>
      <c r="C195" s="14"/>
      <c r="D195" s="14"/>
      <c r="E195" s="87">
        <f aca="true" t="shared" si="32" ref="E195:G196">E196</f>
        <v>129.7</v>
      </c>
      <c r="F195" s="87">
        <f t="shared" si="32"/>
        <v>140</v>
      </c>
      <c r="G195" s="67">
        <f t="shared" si="32"/>
        <v>140</v>
      </c>
    </row>
    <row r="196" spans="1:7" ht="15">
      <c r="A196" s="20" t="s">
        <v>182</v>
      </c>
      <c r="B196" s="11" t="s">
        <v>62</v>
      </c>
      <c r="C196" s="11" t="s">
        <v>178</v>
      </c>
      <c r="D196" s="11"/>
      <c r="E196" s="88">
        <f t="shared" si="32"/>
        <v>129.7</v>
      </c>
      <c r="F196" s="88">
        <f t="shared" si="32"/>
        <v>140</v>
      </c>
      <c r="G196" s="68">
        <f t="shared" si="32"/>
        <v>140</v>
      </c>
    </row>
    <row r="197" spans="1:7" ht="15">
      <c r="A197" s="28" t="s">
        <v>9</v>
      </c>
      <c r="B197" s="12" t="s">
        <v>62</v>
      </c>
      <c r="C197" s="12" t="s">
        <v>178</v>
      </c>
      <c r="D197" s="12" t="s">
        <v>30</v>
      </c>
      <c r="E197" s="89">
        <f>140-10.3</f>
        <v>129.7</v>
      </c>
      <c r="F197" s="89">
        <v>140</v>
      </c>
      <c r="G197" s="69">
        <v>140</v>
      </c>
    </row>
    <row r="198" spans="1:7" ht="30">
      <c r="A198" s="52" t="s">
        <v>149</v>
      </c>
      <c r="B198" s="19" t="s">
        <v>148</v>
      </c>
      <c r="C198" s="25"/>
      <c r="D198" s="25"/>
      <c r="E198" s="98">
        <f aca="true" t="shared" si="33" ref="E198:G199">E199</f>
        <v>100</v>
      </c>
      <c r="F198" s="98">
        <f t="shared" si="33"/>
        <v>100</v>
      </c>
      <c r="G198" s="82">
        <f t="shared" si="33"/>
        <v>100</v>
      </c>
    </row>
    <row r="199" spans="1:7" ht="15">
      <c r="A199" s="20" t="s">
        <v>182</v>
      </c>
      <c r="B199" s="42" t="s">
        <v>148</v>
      </c>
      <c r="C199" s="11" t="s">
        <v>178</v>
      </c>
      <c r="D199" s="43"/>
      <c r="E199" s="121">
        <f t="shared" si="33"/>
        <v>100</v>
      </c>
      <c r="F199" s="121">
        <f t="shared" si="33"/>
        <v>100</v>
      </c>
      <c r="G199" s="122">
        <f t="shared" si="33"/>
        <v>100</v>
      </c>
    </row>
    <row r="200" spans="1:7" ht="15">
      <c r="A200" s="28" t="s">
        <v>9</v>
      </c>
      <c r="B200" s="35" t="s">
        <v>148</v>
      </c>
      <c r="C200" s="12" t="s">
        <v>178</v>
      </c>
      <c r="D200" s="44" t="s">
        <v>30</v>
      </c>
      <c r="E200" s="123">
        <v>100</v>
      </c>
      <c r="F200" s="123">
        <v>100</v>
      </c>
      <c r="G200" s="124">
        <v>100</v>
      </c>
    </row>
    <row r="201" spans="1:7" ht="30">
      <c r="A201" s="156" t="s">
        <v>201</v>
      </c>
      <c r="B201" s="14" t="s">
        <v>200</v>
      </c>
      <c r="C201" s="14"/>
      <c r="D201" s="14"/>
      <c r="E201" s="87">
        <f>E202+E204</f>
        <v>110</v>
      </c>
      <c r="F201" s="87">
        <f aca="true" t="shared" si="34" ref="E201:G204">F202</f>
        <v>110</v>
      </c>
      <c r="G201" s="67">
        <f t="shared" si="34"/>
        <v>110</v>
      </c>
    </row>
    <row r="202" spans="1:7" ht="15">
      <c r="A202" s="20" t="s">
        <v>182</v>
      </c>
      <c r="B202" s="17" t="s">
        <v>200</v>
      </c>
      <c r="C202" s="11" t="s">
        <v>178</v>
      </c>
      <c r="D202" s="17"/>
      <c r="E202" s="91">
        <f t="shared" si="34"/>
        <v>110</v>
      </c>
      <c r="F202" s="91">
        <f t="shared" si="34"/>
        <v>110</v>
      </c>
      <c r="G202" s="71">
        <f t="shared" si="34"/>
        <v>110</v>
      </c>
    </row>
    <row r="203" spans="1:7" ht="15">
      <c r="A203" s="28" t="s">
        <v>9</v>
      </c>
      <c r="B203" s="18" t="s">
        <v>200</v>
      </c>
      <c r="C203" s="12" t="s">
        <v>178</v>
      </c>
      <c r="D203" s="18" t="s">
        <v>30</v>
      </c>
      <c r="E203" s="111">
        <v>110</v>
      </c>
      <c r="F203" s="111">
        <v>110</v>
      </c>
      <c r="G203" s="80">
        <v>110</v>
      </c>
    </row>
    <row r="204" spans="1:7" ht="15">
      <c r="A204" s="27" t="s">
        <v>195</v>
      </c>
      <c r="B204" s="17" t="s">
        <v>200</v>
      </c>
      <c r="C204" s="11" t="s">
        <v>194</v>
      </c>
      <c r="D204" s="17"/>
      <c r="E204" s="91">
        <f t="shared" si="34"/>
        <v>0</v>
      </c>
      <c r="F204" s="91">
        <f t="shared" si="34"/>
        <v>0</v>
      </c>
      <c r="G204" s="71">
        <f t="shared" si="34"/>
        <v>0</v>
      </c>
    </row>
    <row r="205" spans="1:7" ht="15">
      <c r="A205" s="28" t="s">
        <v>9</v>
      </c>
      <c r="B205" s="18" t="s">
        <v>200</v>
      </c>
      <c r="C205" s="12" t="s">
        <v>194</v>
      </c>
      <c r="D205" s="18" t="s">
        <v>30</v>
      </c>
      <c r="E205" s="111">
        <v>0</v>
      </c>
      <c r="F205" s="111">
        <v>0</v>
      </c>
      <c r="G205" s="80">
        <v>0</v>
      </c>
    </row>
    <row r="206" spans="1:7" ht="15">
      <c r="A206" s="30" t="s">
        <v>79</v>
      </c>
      <c r="B206" s="14" t="s">
        <v>80</v>
      </c>
      <c r="C206" s="14"/>
      <c r="D206" s="14"/>
      <c r="E206" s="87">
        <f aca="true" t="shared" si="35" ref="E206:G207">E207</f>
        <v>482.8</v>
      </c>
      <c r="F206" s="87">
        <f t="shared" si="35"/>
        <v>0</v>
      </c>
      <c r="G206" s="67">
        <f t="shared" si="35"/>
        <v>0</v>
      </c>
    </row>
    <row r="207" spans="1:7" ht="15">
      <c r="A207" s="20" t="s">
        <v>182</v>
      </c>
      <c r="B207" s="17" t="s">
        <v>80</v>
      </c>
      <c r="C207" s="11" t="s">
        <v>178</v>
      </c>
      <c r="D207" s="17"/>
      <c r="E207" s="91">
        <f t="shared" si="35"/>
        <v>482.8</v>
      </c>
      <c r="F207" s="91">
        <f t="shared" si="35"/>
        <v>0</v>
      </c>
      <c r="G207" s="71">
        <f t="shared" si="35"/>
        <v>0</v>
      </c>
    </row>
    <row r="208" spans="1:7" ht="15">
      <c r="A208" s="28" t="s">
        <v>15</v>
      </c>
      <c r="B208" s="18" t="s">
        <v>80</v>
      </c>
      <c r="C208" s="12" t="s">
        <v>178</v>
      </c>
      <c r="D208" s="18" t="s">
        <v>16</v>
      </c>
      <c r="E208" s="111">
        <f>310+172.8</f>
        <v>482.8</v>
      </c>
      <c r="F208" s="111">
        <v>0</v>
      </c>
      <c r="G208" s="80">
        <v>0</v>
      </c>
    </row>
    <row r="209" spans="1:7" ht="30">
      <c r="A209" s="30" t="s">
        <v>176</v>
      </c>
      <c r="B209" s="14" t="s">
        <v>63</v>
      </c>
      <c r="C209" s="14"/>
      <c r="D209" s="14"/>
      <c r="E209" s="87">
        <f aca="true" t="shared" si="36" ref="E209:G210">E210</f>
        <v>100</v>
      </c>
      <c r="F209" s="87">
        <f t="shared" si="36"/>
        <v>100</v>
      </c>
      <c r="G209" s="67">
        <f t="shared" si="36"/>
        <v>100</v>
      </c>
    </row>
    <row r="210" spans="1:7" ht="15">
      <c r="A210" s="20" t="s">
        <v>182</v>
      </c>
      <c r="B210" s="11" t="s">
        <v>63</v>
      </c>
      <c r="C210" s="11" t="s">
        <v>178</v>
      </c>
      <c r="D210" s="11"/>
      <c r="E210" s="88">
        <f t="shared" si="36"/>
        <v>100</v>
      </c>
      <c r="F210" s="88">
        <f t="shared" si="36"/>
        <v>100</v>
      </c>
      <c r="G210" s="68">
        <f t="shared" si="36"/>
        <v>100</v>
      </c>
    </row>
    <row r="211" spans="1:7" ht="15">
      <c r="A211" s="28" t="s">
        <v>9</v>
      </c>
      <c r="B211" s="12" t="s">
        <v>63</v>
      </c>
      <c r="C211" s="12" t="s">
        <v>178</v>
      </c>
      <c r="D211" s="12" t="s">
        <v>30</v>
      </c>
      <c r="E211" s="89">
        <v>100</v>
      </c>
      <c r="F211" s="89">
        <v>100</v>
      </c>
      <c r="G211" s="69">
        <v>100</v>
      </c>
    </row>
    <row r="212" spans="1:7" ht="30">
      <c r="A212" s="30" t="s">
        <v>77</v>
      </c>
      <c r="B212" s="10" t="s">
        <v>78</v>
      </c>
      <c r="C212" s="10"/>
      <c r="D212" s="10"/>
      <c r="E212" s="93">
        <f aca="true" t="shared" si="37" ref="E212:G213">E213</f>
        <v>12.8</v>
      </c>
      <c r="F212" s="93">
        <f t="shared" si="37"/>
        <v>12.8</v>
      </c>
      <c r="G212" s="73">
        <f t="shared" si="37"/>
        <v>12.8</v>
      </c>
    </row>
    <row r="213" spans="1:7" ht="15">
      <c r="A213" s="20" t="s">
        <v>182</v>
      </c>
      <c r="B213" s="17" t="s">
        <v>78</v>
      </c>
      <c r="C213" s="11" t="s">
        <v>178</v>
      </c>
      <c r="D213" s="17"/>
      <c r="E213" s="91">
        <f t="shared" si="37"/>
        <v>12.8</v>
      </c>
      <c r="F213" s="91">
        <f t="shared" si="37"/>
        <v>12.8</v>
      </c>
      <c r="G213" s="71">
        <f t="shared" si="37"/>
        <v>12.8</v>
      </c>
    </row>
    <row r="214" spans="1:7" ht="15">
      <c r="A214" s="28" t="s">
        <v>13</v>
      </c>
      <c r="B214" s="18" t="s">
        <v>78</v>
      </c>
      <c r="C214" s="12" t="s">
        <v>178</v>
      </c>
      <c r="D214" s="18" t="s">
        <v>14</v>
      </c>
      <c r="E214" s="111">
        <v>12.8</v>
      </c>
      <c r="F214" s="111">
        <v>12.8</v>
      </c>
      <c r="G214" s="80">
        <v>12.8</v>
      </c>
    </row>
    <row r="215" spans="1:7" ht="15">
      <c r="A215" s="61" t="s">
        <v>73</v>
      </c>
      <c r="B215" s="10" t="s">
        <v>74</v>
      </c>
      <c r="C215" s="10"/>
      <c r="D215" s="10"/>
      <c r="E215" s="93">
        <f>E216+E218</f>
        <v>785.9</v>
      </c>
      <c r="F215" s="93">
        <f>F216+F218</f>
        <v>70.4</v>
      </c>
      <c r="G215" s="73">
        <f>G216+G218</f>
        <v>70.4</v>
      </c>
    </row>
    <row r="216" spans="1:7" ht="15">
      <c r="A216" s="20" t="s">
        <v>182</v>
      </c>
      <c r="B216" s="17" t="s">
        <v>74</v>
      </c>
      <c r="C216" s="11" t="s">
        <v>178</v>
      </c>
      <c r="D216" s="17"/>
      <c r="E216" s="91">
        <f>E217</f>
        <v>784.4</v>
      </c>
      <c r="F216" s="91">
        <f>F217</f>
        <v>68.9</v>
      </c>
      <c r="G216" s="71">
        <f>G217</f>
        <v>68.9</v>
      </c>
    </row>
    <row r="217" spans="1:7" ht="15">
      <c r="A217" s="28" t="s">
        <v>42</v>
      </c>
      <c r="B217" s="18" t="s">
        <v>74</v>
      </c>
      <c r="C217" s="12" t="s">
        <v>178</v>
      </c>
      <c r="D217" s="18" t="s">
        <v>36</v>
      </c>
      <c r="E217" s="111">
        <v>784.4</v>
      </c>
      <c r="F217" s="111">
        <v>68.9</v>
      </c>
      <c r="G217" s="80">
        <v>68.9</v>
      </c>
    </row>
    <row r="218" spans="1:7" ht="15">
      <c r="A218" s="4" t="s">
        <v>195</v>
      </c>
      <c r="B218" s="17" t="s">
        <v>74</v>
      </c>
      <c r="C218" s="17" t="s">
        <v>194</v>
      </c>
      <c r="D218" s="17"/>
      <c r="E218" s="91">
        <f>E219</f>
        <v>1.5</v>
      </c>
      <c r="F218" s="91">
        <f>F219</f>
        <v>1.5</v>
      </c>
      <c r="G218" s="71">
        <f>G219</f>
        <v>1.5</v>
      </c>
    </row>
    <row r="219" spans="1:7" ht="15">
      <c r="A219" s="28" t="s">
        <v>42</v>
      </c>
      <c r="B219" s="18" t="s">
        <v>74</v>
      </c>
      <c r="C219" s="18" t="s">
        <v>194</v>
      </c>
      <c r="D219" s="18" t="s">
        <v>36</v>
      </c>
      <c r="E219" s="111">
        <v>1.5</v>
      </c>
      <c r="F219" s="111">
        <v>1.5</v>
      </c>
      <c r="G219" s="80">
        <v>1.5</v>
      </c>
    </row>
    <row r="220" spans="1:7" ht="15">
      <c r="A220" s="30" t="s">
        <v>81</v>
      </c>
      <c r="B220" s="14" t="s">
        <v>82</v>
      </c>
      <c r="C220" s="14"/>
      <c r="D220" s="14"/>
      <c r="E220" s="87">
        <f aca="true" t="shared" si="38" ref="E220:G221">E221</f>
        <v>1380.8000000000002</v>
      </c>
      <c r="F220" s="87">
        <f t="shared" si="38"/>
        <v>0</v>
      </c>
      <c r="G220" s="67">
        <f t="shared" si="38"/>
        <v>0</v>
      </c>
    </row>
    <row r="221" spans="1:7" ht="15">
      <c r="A221" s="20" t="s">
        <v>182</v>
      </c>
      <c r="B221" s="11" t="s">
        <v>82</v>
      </c>
      <c r="C221" s="34" t="s">
        <v>178</v>
      </c>
      <c r="D221" s="11"/>
      <c r="E221" s="104">
        <f t="shared" si="38"/>
        <v>1380.8000000000002</v>
      </c>
      <c r="F221" s="104">
        <f t="shared" si="38"/>
        <v>0</v>
      </c>
      <c r="G221" s="78">
        <f t="shared" si="38"/>
        <v>0</v>
      </c>
    </row>
    <row r="222" spans="1:7" ht="15">
      <c r="A222" s="64" t="s">
        <v>17</v>
      </c>
      <c r="B222" s="34" t="s">
        <v>82</v>
      </c>
      <c r="C222" s="34" t="s">
        <v>178</v>
      </c>
      <c r="D222" s="34" t="s">
        <v>18</v>
      </c>
      <c r="E222" s="104">
        <f>701.2+679.6</f>
        <v>1380.8000000000002</v>
      </c>
      <c r="F222" s="104">
        <v>0</v>
      </c>
      <c r="G222" s="78">
        <v>0</v>
      </c>
    </row>
    <row r="223" spans="1:7" ht="15">
      <c r="A223" s="30" t="s">
        <v>139</v>
      </c>
      <c r="B223" s="14" t="s">
        <v>140</v>
      </c>
      <c r="C223" s="14"/>
      <c r="D223" s="14"/>
      <c r="E223" s="87">
        <f aca="true" t="shared" si="39" ref="E223:G224">E224</f>
        <v>170.4</v>
      </c>
      <c r="F223" s="87">
        <f t="shared" si="39"/>
        <v>60</v>
      </c>
      <c r="G223" s="67">
        <f t="shared" si="39"/>
        <v>60</v>
      </c>
    </row>
    <row r="224" spans="1:7" ht="15">
      <c r="A224" s="20" t="s">
        <v>182</v>
      </c>
      <c r="B224" s="11" t="s">
        <v>140</v>
      </c>
      <c r="C224" s="34" t="s">
        <v>178</v>
      </c>
      <c r="D224" s="11"/>
      <c r="E224" s="104">
        <f t="shared" si="39"/>
        <v>170.4</v>
      </c>
      <c r="F224" s="104">
        <f t="shared" si="39"/>
        <v>60</v>
      </c>
      <c r="G224" s="78">
        <f t="shared" si="39"/>
        <v>60</v>
      </c>
    </row>
    <row r="225" spans="1:7" ht="15">
      <c r="A225" s="64" t="s">
        <v>17</v>
      </c>
      <c r="B225" s="34" t="s">
        <v>140</v>
      </c>
      <c r="C225" s="34" t="s">
        <v>178</v>
      </c>
      <c r="D225" s="34" t="s">
        <v>18</v>
      </c>
      <c r="E225" s="104">
        <v>170.4</v>
      </c>
      <c r="F225" s="104">
        <v>60</v>
      </c>
      <c r="G225" s="78">
        <v>60</v>
      </c>
    </row>
    <row r="226" spans="1:7" ht="15">
      <c r="A226" s="38" t="s">
        <v>85</v>
      </c>
      <c r="B226" s="14" t="s">
        <v>86</v>
      </c>
      <c r="C226" s="14"/>
      <c r="D226" s="14"/>
      <c r="E226" s="87">
        <f>E227+E229</f>
        <v>6070</v>
      </c>
      <c r="F226" s="87">
        <f aca="true" t="shared" si="40" ref="E226:G229">F227</f>
        <v>450</v>
      </c>
      <c r="G226" s="67">
        <f t="shared" si="40"/>
        <v>2550</v>
      </c>
    </row>
    <row r="227" spans="1:7" ht="15">
      <c r="A227" s="20" t="s">
        <v>182</v>
      </c>
      <c r="B227" s="17" t="s">
        <v>86</v>
      </c>
      <c r="C227" s="17" t="s">
        <v>178</v>
      </c>
      <c r="D227" s="17"/>
      <c r="E227" s="91">
        <f t="shared" si="40"/>
        <v>6064</v>
      </c>
      <c r="F227" s="91">
        <f t="shared" si="40"/>
        <v>450</v>
      </c>
      <c r="G227" s="71">
        <f t="shared" si="40"/>
        <v>2550</v>
      </c>
    </row>
    <row r="228" spans="1:7" ht="15">
      <c r="A228" s="20" t="s">
        <v>21</v>
      </c>
      <c r="B228" s="17" t="s">
        <v>86</v>
      </c>
      <c r="C228" s="17" t="s">
        <v>178</v>
      </c>
      <c r="D228" s="17" t="s">
        <v>22</v>
      </c>
      <c r="E228" s="91">
        <v>6064</v>
      </c>
      <c r="F228" s="91">
        <v>450</v>
      </c>
      <c r="G228" s="71">
        <v>2550</v>
      </c>
    </row>
    <row r="229" spans="1:7" ht="15">
      <c r="A229" s="27" t="s">
        <v>195</v>
      </c>
      <c r="B229" s="17" t="s">
        <v>86</v>
      </c>
      <c r="C229" s="17" t="s">
        <v>194</v>
      </c>
      <c r="D229" s="17"/>
      <c r="E229" s="91">
        <f t="shared" si="40"/>
        <v>6</v>
      </c>
      <c r="F229" s="91">
        <f t="shared" si="40"/>
        <v>0</v>
      </c>
      <c r="G229" s="71">
        <f t="shared" si="40"/>
        <v>0</v>
      </c>
    </row>
    <row r="230" spans="1:7" ht="15">
      <c r="A230" s="20" t="s">
        <v>21</v>
      </c>
      <c r="B230" s="17" t="s">
        <v>86</v>
      </c>
      <c r="C230" s="17" t="s">
        <v>194</v>
      </c>
      <c r="D230" s="17" t="s">
        <v>22</v>
      </c>
      <c r="E230" s="91">
        <v>6</v>
      </c>
      <c r="F230" s="91">
        <v>0</v>
      </c>
      <c r="G230" s="71">
        <v>0</v>
      </c>
    </row>
    <row r="231" spans="1:7" ht="15">
      <c r="A231" s="61" t="s">
        <v>127</v>
      </c>
      <c r="B231" s="14" t="s">
        <v>87</v>
      </c>
      <c r="C231" s="14"/>
      <c r="D231" s="14"/>
      <c r="E231" s="87">
        <f aca="true" t="shared" si="41" ref="E231:G232">E232</f>
        <v>50</v>
      </c>
      <c r="F231" s="87">
        <f t="shared" si="41"/>
        <v>0</v>
      </c>
      <c r="G231" s="67">
        <f t="shared" si="41"/>
        <v>150</v>
      </c>
    </row>
    <row r="232" spans="1:7" ht="15">
      <c r="A232" s="20" t="s">
        <v>182</v>
      </c>
      <c r="B232" s="17" t="s">
        <v>87</v>
      </c>
      <c r="C232" s="17" t="s">
        <v>178</v>
      </c>
      <c r="D232" s="17"/>
      <c r="E232" s="91">
        <f t="shared" si="41"/>
        <v>50</v>
      </c>
      <c r="F232" s="91">
        <f t="shared" si="41"/>
        <v>0</v>
      </c>
      <c r="G232" s="71">
        <f t="shared" si="41"/>
        <v>150</v>
      </c>
    </row>
    <row r="233" spans="1:7" ht="15">
      <c r="A233" s="28" t="s">
        <v>21</v>
      </c>
      <c r="B233" s="18" t="s">
        <v>87</v>
      </c>
      <c r="C233" s="18" t="s">
        <v>178</v>
      </c>
      <c r="D233" s="18" t="s">
        <v>22</v>
      </c>
      <c r="E233" s="111">
        <v>50</v>
      </c>
      <c r="F233" s="111">
        <v>0</v>
      </c>
      <c r="G233" s="80">
        <v>150</v>
      </c>
    </row>
    <row r="234" spans="1:7" ht="45">
      <c r="A234" s="61" t="s">
        <v>153</v>
      </c>
      <c r="B234" s="14" t="s">
        <v>88</v>
      </c>
      <c r="C234" s="14"/>
      <c r="D234" s="14"/>
      <c r="E234" s="87">
        <f>E235+E237</f>
        <v>1746.1</v>
      </c>
      <c r="F234" s="87">
        <f>F235+F237</f>
        <v>486.2</v>
      </c>
      <c r="G234" s="67">
        <f>G235+G237</f>
        <v>2126.2</v>
      </c>
    </row>
    <row r="235" spans="1:7" ht="15">
      <c r="A235" s="20" t="s">
        <v>182</v>
      </c>
      <c r="B235" s="17" t="s">
        <v>88</v>
      </c>
      <c r="C235" s="17" t="s">
        <v>178</v>
      </c>
      <c r="D235" s="17"/>
      <c r="E235" s="91">
        <f>E236</f>
        <v>1740.8</v>
      </c>
      <c r="F235" s="91">
        <f>F236</f>
        <v>483.2</v>
      </c>
      <c r="G235" s="71">
        <f>G236</f>
        <v>2123.2</v>
      </c>
    </row>
    <row r="236" spans="1:7" ht="15">
      <c r="A236" s="28" t="s">
        <v>21</v>
      </c>
      <c r="B236" s="18" t="s">
        <v>88</v>
      </c>
      <c r="C236" s="18" t="s">
        <v>178</v>
      </c>
      <c r="D236" s="18" t="s">
        <v>22</v>
      </c>
      <c r="E236" s="111">
        <v>1740.8</v>
      </c>
      <c r="F236" s="111">
        <v>483.2</v>
      </c>
      <c r="G236" s="80">
        <v>2123.2</v>
      </c>
    </row>
    <row r="237" spans="1:7" ht="15">
      <c r="A237" s="20" t="s">
        <v>195</v>
      </c>
      <c r="B237" s="17" t="s">
        <v>88</v>
      </c>
      <c r="C237" s="17" t="s">
        <v>194</v>
      </c>
      <c r="D237" s="17"/>
      <c r="E237" s="91">
        <f>E238</f>
        <v>5.3</v>
      </c>
      <c r="F237" s="91">
        <f>F238</f>
        <v>3</v>
      </c>
      <c r="G237" s="71">
        <f>G238</f>
        <v>3</v>
      </c>
    </row>
    <row r="238" spans="1:7" ht="15">
      <c r="A238" s="28" t="s">
        <v>21</v>
      </c>
      <c r="B238" s="18" t="s">
        <v>88</v>
      </c>
      <c r="C238" s="18" t="s">
        <v>194</v>
      </c>
      <c r="D238" s="18" t="s">
        <v>22</v>
      </c>
      <c r="E238" s="111">
        <f>3+2.3</f>
        <v>5.3</v>
      </c>
      <c r="F238" s="111">
        <v>3</v>
      </c>
      <c r="G238" s="80">
        <v>3</v>
      </c>
    </row>
    <row r="239" spans="1:7" ht="15">
      <c r="A239" s="61" t="s">
        <v>267</v>
      </c>
      <c r="B239" s="14" t="s">
        <v>266</v>
      </c>
      <c r="C239" s="14"/>
      <c r="D239" s="14"/>
      <c r="E239" s="87">
        <f>E240</f>
        <v>110</v>
      </c>
      <c r="F239" s="87">
        <f>F240+F242</f>
        <v>0</v>
      </c>
      <c r="G239" s="67">
        <f>G240+G242</f>
        <v>0</v>
      </c>
    </row>
    <row r="240" spans="1:7" ht="15">
      <c r="A240" s="20" t="s">
        <v>182</v>
      </c>
      <c r="B240" s="17" t="s">
        <v>266</v>
      </c>
      <c r="C240" s="17" t="s">
        <v>178</v>
      </c>
      <c r="D240" s="17"/>
      <c r="E240" s="91">
        <f>E241</f>
        <v>110</v>
      </c>
      <c r="F240" s="91">
        <f>F241</f>
        <v>0</v>
      </c>
      <c r="G240" s="71">
        <f>G241</f>
        <v>0</v>
      </c>
    </row>
    <row r="241" spans="1:7" ht="15">
      <c r="A241" s="28" t="s">
        <v>21</v>
      </c>
      <c r="B241" s="18" t="s">
        <v>266</v>
      </c>
      <c r="C241" s="18" t="s">
        <v>178</v>
      </c>
      <c r="D241" s="18" t="s">
        <v>22</v>
      </c>
      <c r="E241" s="111">
        <v>110</v>
      </c>
      <c r="F241" s="111">
        <v>0</v>
      </c>
      <c r="G241" s="80">
        <v>0</v>
      </c>
    </row>
    <row r="242" spans="1:7" ht="15">
      <c r="A242" s="30" t="s">
        <v>83</v>
      </c>
      <c r="B242" s="14" t="s">
        <v>84</v>
      </c>
      <c r="C242" s="14"/>
      <c r="D242" s="14"/>
      <c r="E242" s="87">
        <f aca="true" t="shared" si="42" ref="E242:G243">E243</f>
        <v>1102</v>
      </c>
      <c r="F242" s="87">
        <f t="shared" si="42"/>
        <v>0</v>
      </c>
      <c r="G242" s="67">
        <f t="shared" si="42"/>
        <v>0</v>
      </c>
    </row>
    <row r="243" spans="1:7" ht="15">
      <c r="A243" s="20" t="s">
        <v>182</v>
      </c>
      <c r="B243" s="17" t="s">
        <v>84</v>
      </c>
      <c r="C243" s="17" t="s">
        <v>178</v>
      </c>
      <c r="D243" s="17"/>
      <c r="E243" s="91">
        <f t="shared" si="42"/>
        <v>1102</v>
      </c>
      <c r="F243" s="91">
        <f t="shared" si="42"/>
        <v>0</v>
      </c>
      <c r="G243" s="71">
        <f t="shared" si="42"/>
        <v>0</v>
      </c>
    </row>
    <row r="244" spans="1:7" ht="15">
      <c r="A244" s="28" t="s">
        <v>19</v>
      </c>
      <c r="B244" s="18" t="s">
        <v>84</v>
      </c>
      <c r="C244" s="18" t="s">
        <v>178</v>
      </c>
      <c r="D244" s="18" t="s">
        <v>20</v>
      </c>
      <c r="E244" s="111">
        <v>1102</v>
      </c>
      <c r="F244" s="111">
        <v>0</v>
      </c>
      <c r="G244" s="80">
        <v>0</v>
      </c>
    </row>
    <row r="245" spans="1:7" ht="30">
      <c r="A245" s="148" t="s">
        <v>177</v>
      </c>
      <c r="B245" s="130" t="s">
        <v>66</v>
      </c>
      <c r="C245" s="165"/>
      <c r="D245" s="130"/>
      <c r="E245" s="166">
        <f>E246+E248</f>
        <v>297.4</v>
      </c>
      <c r="F245" s="166">
        <f>F246+F248</f>
        <v>297.4</v>
      </c>
      <c r="G245" s="167">
        <f>G246+G248</f>
        <v>297.4</v>
      </c>
    </row>
    <row r="246" spans="1:7" ht="45">
      <c r="A246" s="150" t="s">
        <v>193</v>
      </c>
      <c r="B246" s="135" t="s">
        <v>66</v>
      </c>
      <c r="C246" s="135" t="s">
        <v>192</v>
      </c>
      <c r="D246" s="135"/>
      <c r="E246" s="163">
        <f>E247</f>
        <v>254.7</v>
      </c>
      <c r="F246" s="163">
        <f>F247</f>
        <v>254.7</v>
      </c>
      <c r="G246" s="168">
        <f>G247</f>
        <v>254.7</v>
      </c>
    </row>
    <row r="247" spans="1:7" ht="15">
      <c r="A247" s="153" t="s">
        <v>10</v>
      </c>
      <c r="B247" s="134" t="s">
        <v>66</v>
      </c>
      <c r="C247" s="134" t="s">
        <v>192</v>
      </c>
      <c r="D247" s="134" t="s">
        <v>11</v>
      </c>
      <c r="E247" s="138">
        <v>254.7</v>
      </c>
      <c r="F247" s="138">
        <v>254.7</v>
      </c>
      <c r="G247" s="160">
        <v>254.7</v>
      </c>
    </row>
    <row r="248" spans="1:7" ht="15">
      <c r="A248" s="150" t="s">
        <v>182</v>
      </c>
      <c r="B248" s="165" t="s">
        <v>66</v>
      </c>
      <c r="C248" s="165" t="s">
        <v>178</v>
      </c>
      <c r="D248" s="165"/>
      <c r="E248" s="169">
        <f>E249</f>
        <v>42.7</v>
      </c>
      <c r="F248" s="169">
        <f>F249</f>
        <v>42.7</v>
      </c>
      <c r="G248" s="170">
        <f>G249</f>
        <v>42.7</v>
      </c>
    </row>
    <row r="249" spans="1:7" ht="15">
      <c r="A249" s="153" t="s">
        <v>10</v>
      </c>
      <c r="B249" s="134" t="s">
        <v>66</v>
      </c>
      <c r="C249" s="134" t="s">
        <v>178</v>
      </c>
      <c r="D249" s="134" t="s">
        <v>11</v>
      </c>
      <c r="E249" s="138">
        <f>16.9+25.8</f>
        <v>42.7</v>
      </c>
      <c r="F249" s="138">
        <f>31.1+11.6</f>
        <v>42.7</v>
      </c>
      <c r="G249" s="160">
        <v>42.7</v>
      </c>
    </row>
    <row r="250" spans="1:7" ht="15">
      <c r="A250" s="30" t="s">
        <v>223</v>
      </c>
      <c r="B250" s="14" t="s">
        <v>222</v>
      </c>
      <c r="C250" s="14"/>
      <c r="D250" s="14"/>
      <c r="E250" s="87">
        <f aca="true" t="shared" si="43" ref="E250:G251">E251</f>
        <v>1328.1</v>
      </c>
      <c r="F250" s="87">
        <f t="shared" si="43"/>
        <v>0</v>
      </c>
      <c r="G250" s="67">
        <f t="shared" si="43"/>
        <v>0</v>
      </c>
    </row>
    <row r="251" spans="1:7" ht="15">
      <c r="A251" s="157" t="s">
        <v>204</v>
      </c>
      <c r="B251" s="17" t="s">
        <v>222</v>
      </c>
      <c r="C251" s="17" t="s">
        <v>203</v>
      </c>
      <c r="D251" s="17"/>
      <c r="E251" s="91">
        <f t="shared" si="43"/>
        <v>1328.1</v>
      </c>
      <c r="F251" s="91">
        <f t="shared" si="43"/>
        <v>0</v>
      </c>
      <c r="G251" s="71">
        <f t="shared" si="43"/>
        <v>0</v>
      </c>
    </row>
    <row r="252" spans="1:7" ht="15">
      <c r="A252" s="28" t="s">
        <v>17</v>
      </c>
      <c r="B252" s="18" t="s">
        <v>222</v>
      </c>
      <c r="C252" s="18" t="s">
        <v>203</v>
      </c>
      <c r="D252" s="18" t="s">
        <v>18</v>
      </c>
      <c r="E252" s="111">
        <v>1328.1</v>
      </c>
      <c r="F252" s="111">
        <v>0</v>
      </c>
      <c r="G252" s="80">
        <v>0</v>
      </c>
    </row>
    <row r="253" spans="1:7" ht="30">
      <c r="A253" s="61" t="s">
        <v>75</v>
      </c>
      <c r="B253" s="10" t="s">
        <v>76</v>
      </c>
      <c r="C253" s="10"/>
      <c r="D253" s="10"/>
      <c r="E253" s="93">
        <f aca="true" t="shared" si="44" ref="E253:G257">E254</f>
        <v>573.2</v>
      </c>
      <c r="F253" s="93">
        <f t="shared" si="44"/>
        <v>443.8</v>
      </c>
      <c r="G253" s="73">
        <f t="shared" si="44"/>
        <v>573.2</v>
      </c>
    </row>
    <row r="254" spans="1:7" ht="15">
      <c r="A254" s="20" t="s">
        <v>182</v>
      </c>
      <c r="B254" s="17" t="s">
        <v>76</v>
      </c>
      <c r="C254" s="17" t="s">
        <v>178</v>
      </c>
      <c r="D254" s="17"/>
      <c r="E254" s="91">
        <f t="shared" si="44"/>
        <v>573.2</v>
      </c>
      <c r="F254" s="91">
        <f t="shared" si="44"/>
        <v>443.8</v>
      </c>
      <c r="G254" s="71">
        <f t="shared" si="44"/>
        <v>573.2</v>
      </c>
    </row>
    <row r="255" spans="1:7" ht="15">
      <c r="A255" s="28" t="s">
        <v>42</v>
      </c>
      <c r="B255" s="18" t="s">
        <v>76</v>
      </c>
      <c r="C255" s="18" t="s">
        <v>178</v>
      </c>
      <c r="D255" s="18" t="s">
        <v>36</v>
      </c>
      <c r="E255" s="111">
        <v>573.2</v>
      </c>
      <c r="F255" s="111">
        <v>443.8</v>
      </c>
      <c r="G255" s="80">
        <v>573.2</v>
      </c>
    </row>
    <row r="256" spans="1:7" ht="60">
      <c r="A256" s="60" t="s">
        <v>260</v>
      </c>
      <c r="B256" s="10" t="s">
        <v>261</v>
      </c>
      <c r="C256" s="10"/>
      <c r="D256" s="10"/>
      <c r="E256" s="93">
        <f t="shared" si="44"/>
        <v>2420</v>
      </c>
      <c r="F256" s="93">
        <f t="shared" si="44"/>
        <v>0</v>
      </c>
      <c r="G256" s="73">
        <f t="shared" si="44"/>
        <v>0</v>
      </c>
    </row>
    <row r="257" spans="1:7" ht="15">
      <c r="A257" s="20" t="s">
        <v>182</v>
      </c>
      <c r="B257" s="17" t="s">
        <v>261</v>
      </c>
      <c r="C257" s="17" t="s">
        <v>178</v>
      </c>
      <c r="D257" s="17"/>
      <c r="E257" s="91">
        <f t="shared" si="44"/>
        <v>2420</v>
      </c>
      <c r="F257" s="91">
        <f t="shared" si="44"/>
        <v>0</v>
      </c>
      <c r="G257" s="71">
        <f t="shared" si="44"/>
        <v>0</v>
      </c>
    </row>
    <row r="258" spans="1:7" ht="15">
      <c r="A258" s="28" t="s">
        <v>21</v>
      </c>
      <c r="B258" s="18" t="s">
        <v>261</v>
      </c>
      <c r="C258" s="18" t="s">
        <v>178</v>
      </c>
      <c r="D258" s="18" t="s">
        <v>22</v>
      </c>
      <c r="E258" s="111">
        <v>2420</v>
      </c>
      <c r="F258" s="111">
        <v>0</v>
      </c>
      <c r="G258" s="80">
        <v>0</v>
      </c>
    </row>
    <row r="259" spans="1:7" ht="30">
      <c r="A259" s="30" t="s">
        <v>138</v>
      </c>
      <c r="B259" s="14" t="s">
        <v>56</v>
      </c>
      <c r="C259" s="14"/>
      <c r="D259" s="14"/>
      <c r="E259" s="87">
        <f aca="true" t="shared" si="45" ref="E259:G260">E260</f>
        <v>229.1</v>
      </c>
      <c r="F259" s="87">
        <f t="shared" si="45"/>
        <v>0</v>
      </c>
      <c r="G259" s="67">
        <f t="shared" si="45"/>
        <v>0</v>
      </c>
    </row>
    <row r="260" spans="1:7" ht="15">
      <c r="A260" s="27" t="s">
        <v>197</v>
      </c>
      <c r="B260" s="11" t="s">
        <v>56</v>
      </c>
      <c r="C260" s="11" t="s">
        <v>196</v>
      </c>
      <c r="D260" s="11"/>
      <c r="E260" s="88">
        <f t="shared" si="45"/>
        <v>229.1</v>
      </c>
      <c r="F260" s="88">
        <f t="shared" si="45"/>
        <v>0</v>
      </c>
      <c r="G260" s="68">
        <f t="shared" si="45"/>
        <v>0</v>
      </c>
    </row>
    <row r="261" spans="1:7" ht="30">
      <c r="A261" s="158" t="s">
        <v>122</v>
      </c>
      <c r="B261" s="12" t="s">
        <v>56</v>
      </c>
      <c r="C261" s="12" t="s">
        <v>196</v>
      </c>
      <c r="D261" s="12" t="s">
        <v>35</v>
      </c>
      <c r="E261" s="89">
        <v>229.1</v>
      </c>
      <c r="F261" s="89">
        <v>0</v>
      </c>
      <c r="G261" s="69">
        <v>0</v>
      </c>
    </row>
    <row r="262" spans="1:7" ht="30">
      <c r="A262" s="30" t="s">
        <v>64</v>
      </c>
      <c r="B262" s="14" t="s">
        <v>65</v>
      </c>
      <c r="C262" s="14"/>
      <c r="D262" s="14"/>
      <c r="E262" s="87">
        <f aca="true" t="shared" si="46" ref="E262:G263">E263</f>
        <v>138</v>
      </c>
      <c r="F262" s="87">
        <f t="shared" si="46"/>
        <v>0</v>
      </c>
      <c r="G262" s="67">
        <f t="shared" si="46"/>
        <v>0</v>
      </c>
    </row>
    <row r="263" spans="1:7" ht="15">
      <c r="A263" s="27" t="s">
        <v>197</v>
      </c>
      <c r="B263" s="11" t="s">
        <v>65</v>
      </c>
      <c r="C263" s="11" t="s">
        <v>196</v>
      </c>
      <c r="D263" s="11"/>
      <c r="E263" s="88">
        <f t="shared" si="46"/>
        <v>138</v>
      </c>
      <c r="F263" s="88">
        <f t="shared" si="46"/>
        <v>0</v>
      </c>
      <c r="G263" s="68">
        <f t="shared" si="46"/>
        <v>0</v>
      </c>
    </row>
    <row r="264" spans="1:7" ht="15">
      <c r="A264" s="28" t="s">
        <v>9</v>
      </c>
      <c r="B264" s="12" t="s">
        <v>65</v>
      </c>
      <c r="C264" s="12" t="s">
        <v>196</v>
      </c>
      <c r="D264" s="12" t="s">
        <v>30</v>
      </c>
      <c r="E264" s="89">
        <v>138</v>
      </c>
      <c r="F264" s="89">
        <v>0</v>
      </c>
      <c r="G264" s="69">
        <v>0</v>
      </c>
    </row>
    <row r="265" spans="1:7" ht="30">
      <c r="A265" s="148" t="s">
        <v>218</v>
      </c>
      <c r="B265" s="130" t="s">
        <v>219</v>
      </c>
      <c r="C265" s="130"/>
      <c r="D265" s="130"/>
      <c r="E265" s="136">
        <f aca="true" t="shared" si="47" ref="E265:G266">E266</f>
        <v>120</v>
      </c>
      <c r="F265" s="136">
        <f t="shared" si="47"/>
        <v>0</v>
      </c>
      <c r="G265" s="149">
        <f t="shared" si="47"/>
        <v>0</v>
      </c>
    </row>
    <row r="266" spans="1:7" ht="15">
      <c r="A266" s="150" t="s">
        <v>197</v>
      </c>
      <c r="B266" s="131" t="s">
        <v>219</v>
      </c>
      <c r="C266" s="132" t="s">
        <v>196</v>
      </c>
      <c r="D266" s="132"/>
      <c r="E266" s="137">
        <f t="shared" si="47"/>
        <v>120</v>
      </c>
      <c r="F266" s="137">
        <f t="shared" si="47"/>
        <v>0</v>
      </c>
      <c r="G266" s="159">
        <f t="shared" si="47"/>
        <v>0</v>
      </c>
    </row>
    <row r="267" spans="1:7" ht="30">
      <c r="A267" s="153" t="s">
        <v>5</v>
      </c>
      <c r="B267" s="133" t="s">
        <v>220</v>
      </c>
      <c r="C267" s="134" t="s">
        <v>196</v>
      </c>
      <c r="D267" s="134" t="s">
        <v>6</v>
      </c>
      <c r="E267" s="138">
        <v>120</v>
      </c>
      <c r="F267" s="138">
        <v>0</v>
      </c>
      <c r="G267" s="160">
        <v>0</v>
      </c>
    </row>
    <row r="268" spans="1:7" ht="30">
      <c r="A268" s="13" t="s">
        <v>96</v>
      </c>
      <c r="B268" s="14" t="s">
        <v>97</v>
      </c>
      <c r="C268" s="14"/>
      <c r="D268" s="14"/>
      <c r="E268" s="87">
        <f aca="true" t="shared" si="48" ref="E268:G269">E269</f>
        <v>87.4</v>
      </c>
      <c r="F268" s="87">
        <f t="shared" si="48"/>
        <v>0</v>
      </c>
      <c r="G268" s="67">
        <f t="shared" si="48"/>
        <v>0</v>
      </c>
    </row>
    <row r="269" spans="1:7" ht="15">
      <c r="A269" s="27" t="s">
        <v>197</v>
      </c>
      <c r="B269" s="11" t="s">
        <v>97</v>
      </c>
      <c r="C269" s="11" t="s">
        <v>196</v>
      </c>
      <c r="D269" s="11"/>
      <c r="E269" s="88">
        <f t="shared" si="48"/>
        <v>87.4</v>
      </c>
      <c r="F269" s="88">
        <f t="shared" si="48"/>
        <v>0</v>
      </c>
      <c r="G269" s="68">
        <f t="shared" si="48"/>
        <v>0</v>
      </c>
    </row>
    <row r="270" spans="1:7" ht="30">
      <c r="A270" s="28" t="s">
        <v>3</v>
      </c>
      <c r="B270" s="12" t="s">
        <v>97</v>
      </c>
      <c r="C270" s="12" t="s">
        <v>196</v>
      </c>
      <c r="D270" s="12" t="s">
        <v>4</v>
      </c>
      <c r="E270" s="89">
        <v>87.4</v>
      </c>
      <c r="F270" s="89">
        <v>0</v>
      </c>
      <c r="G270" s="69">
        <v>0</v>
      </c>
    </row>
    <row r="271" spans="1:8" ht="16.5" thickBot="1">
      <c r="A271" s="54" t="s">
        <v>27</v>
      </c>
      <c r="B271" s="55"/>
      <c r="C271" s="55"/>
      <c r="D271" s="161"/>
      <c r="E271" s="83">
        <f>E20+E46+E61+E72+E88+E163+E168+E53+E120+E83+E15+E66</f>
        <v>75436.1</v>
      </c>
      <c r="F271" s="83">
        <f>F20+F46+F61+F72+F88+F163+F168+F53+F120+F83+F15+F66</f>
        <v>56502.4</v>
      </c>
      <c r="G271" s="83">
        <f>G20+G46+G61+G72+G88+G163+G168+G53+G120+G83+G15+G66</f>
        <v>50922.4</v>
      </c>
      <c r="H271" s="45"/>
    </row>
    <row r="272" ht="12.75">
      <c r="Q272" s="46"/>
    </row>
    <row r="273" ht="12.75">
      <c r="G273" s="84"/>
    </row>
  </sheetData>
  <sheetProtection/>
  <autoFilter ref="A14:G271"/>
  <mergeCells count="11">
    <mergeCell ref="A6:G6"/>
    <mergeCell ref="B7:G7"/>
    <mergeCell ref="B8:G8"/>
    <mergeCell ref="D9:G9"/>
    <mergeCell ref="D10:G10"/>
    <mergeCell ref="A11:G11"/>
    <mergeCell ref="A1:G1"/>
    <mergeCell ref="A2:G2"/>
    <mergeCell ref="B3:G3"/>
    <mergeCell ref="A4:G4"/>
    <mergeCell ref="A5:G5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2021-12-22T13:51:48Z</cp:lastPrinted>
  <dcterms:created xsi:type="dcterms:W3CDTF">2008-08-26T08:49:12Z</dcterms:created>
  <dcterms:modified xsi:type="dcterms:W3CDTF">2021-12-22T13:52:35Z</dcterms:modified>
  <cp:category/>
  <cp:version/>
  <cp:contentType/>
  <cp:contentStatus/>
</cp:coreProperties>
</file>